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moje\ZST\ZST 2023 Jizbice\článek\k odeslání\"/>
    </mc:Choice>
  </mc:AlternateContent>
  <xr:revisionPtr revIDLastSave="0" documentId="13_ncr:1_{36961292-F67A-4CAA-A523-8D34A09AF81E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kategorie A" sheetId="1" state="hidden" r:id="rId1"/>
    <sheet name="tisk" sheetId="2" state="hidden" r:id="rId2"/>
    <sheet name="střelba" sheetId="3" state="hidden" r:id="rId3"/>
    <sheet name="List2" sheetId="5" state="hidden" r:id="rId4"/>
    <sheet name="výsledky" sheetId="4" r:id="rId5"/>
  </sheets>
  <definedNames>
    <definedName name="_xlnm._FilterDatabase" localSheetId="0" hidden="1">'kategorie A'!$A$2:$F$49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2" i="5"/>
  <c r="G19" i="4"/>
  <c r="F19" i="4"/>
  <c r="G20" i="4"/>
  <c r="F20" i="4"/>
  <c r="G15" i="4"/>
  <c r="F15" i="4"/>
  <c r="G16" i="4"/>
  <c r="F16" i="4"/>
  <c r="G37" i="4"/>
  <c r="G38" i="4"/>
  <c r="F38" i="4"/>
  <c r="F36" i="4"/>
  <c r="F35" i="4"/>
  <c r="F34" i="4"/>
  <c r="F33" i="4"/>
  <c r="F32" i="4"/>
  <c r="F31" i="4"/>
  <c r="F30" i="4"/>
  <c r="F29" i="4"/>
  <c r="F28" i="4"/>
  <c r="F27" i="4"/>
  <c r="F25" i="4"/>
  <c r="F26" i="4"/>
  <c r="F24" i="4"/>
  <c r="F22" i="4"/>
  <c r="F23" i="4"/>
  <c r="F21" i="4"/>
  <c r="F18" i="4"/>
  <c r="F17" i="4"/>
  <c r="F14" i="4"/>
  <c r="F13" i="4"/>
  <c r="F12" i="4"/>
  <c r="F11" i="4"/>
  <c r="F10" i="4"/>
  <c r="F9" i="4"/>
  <c r="F8" i="4"/>
  <c r="F7" i="4"/>
  <c r="F6" i="4"/>
  <c r="F5" i="4"/>
  <c r="F4" i="4"/>
  <c r="F3" i="4"/>
  <c r="G4" i="4"/>
  <c r="G5" i="4"/>
  <c r="G6" i="4"/>
  <c r="G7" i="4"/>
  <c r="G8" i="4"/>
  <c r="G9" i="4"/>
  <c r="G10" i="4"/>
  <c r="G11" i="4"/>
  <c r="G12" i="4"/>
  <c r="G13" i="4"/>
  <c r="G14" i="4"/>
  <c r="G17" i="4"/>
  <c r="G18" i="4"/>
  <c r="G21" i="4"/>
  <c r="G23" i="4"/>
  <c r="G22" i="4"/>
  <c r="G24" i="4"/>
  <c r="G26" i="4"/>
  <c r="G25" i="4"/>
  <c r="G27" i="4"/>
  <c r="G28" i="4"/>
  <c r="G29" i="4"/>
  <c r="G30" i="4"/>
  <c r="G31" i="4"/>
  <c r="G32" i="4"/>
  <c r="G33" i="4"/>
  <c r="G34" i="4"/>
  <c r="G35" i="4"/>
  <c r="G36" i="4"/>
  <c r="G39" i="4"/>
  <c r="G40" i="4"/>
  <c r="G41" i="4"/>
  <c r="G42" i="4"/>
  <c r="G43" i="4"/>
  <c r="G44" i="4"/>
  <c r="G45" i="4"/>
  <c r="G46" i="4"/>
  <c r="G47" i="4"/>
  <c r="G48" i="4"/>
  <c r="G49" i="4"/>
  <c r="G3" i="4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" i="1"/>
  <c r="F16" i="1" l="1"/>
  <c r="F43" i="1"/>
  <c r="F27" i="1"/>
  <c r="F11" i="1"/>
  <c r="F3" i="1"/>
  <c r="F26" i="1"/>
  <c r="F18" i="1"/>
  <c r="F35" i="1"/>
  <c r="F19" i="1"/>
  <c r="F49" i="1"/>
  <c r="F41" i="1"/>
  <c r="F33" i="1"/>
  <c r="F17" i="1"/>
  <c r="F9" i="1"/>
  <c r="F28" i="1"/>
  <c r="F48" i="1"/>
  <c r="F47" i="1"/>
  <c r="F31" i="1"/>
  <c r="F23" i="1"/>
  <c r="F7" i="1"/>
  <c r="F32" i="1"/>
  <c r="F38" i="1"/>
  <c r="F22" i="1"/>
  <c r="F14" i="1"/>
  <c r="F6" i="1"/>
  <c r="F40" i="1"/>
  <c r="F39" i="1"/>
  <c r="F30" i="1"/>
  <c r="F37" i="1"/>
  <c r="F13" i="1"/>
  <c r="F5" i="1"/>
  <c r="F24" i="1"/>
  <c r="F46" i="1"/>
  <c r="F44" i="1"/>
  <c r="F20" i="1"/>
  <c r="F12" i="1"/>
  <c r="F4" i="1"/>
  <c r="F25" i="1"/>
  <c r="F42" i="1"/>
  <c r="F29" i="1"/>
  <c r="F21" i="1"/>
  <c r="F15" i="1"/>
  <c r="F45" i="1"/>
  <c r="F36" i="1"/>
  <c r="F34" i="1"/>
  <c r="F10" i="1"/>
  <c r="F8" i="1"/>
</calcChain>
</file>

<file path=xl/sharedStrings.xml><?xml version="1.0" encoding="utf-8"?>
<sst xmlns="http://schemas.openxmlformats.org/spreadsheetml/2006/main" count="1201" uniqueCount="504">
  <si>
    <t>Jméno</t>
  </si>
  <si>
    <t>Příjmení</t>
  </si>
  <si>
    <t>Datum narození</t>
  </si>
  <si>
    <t>Pojišťovna</t>
  </si>
  <si>
    <t>Kroužek</t>
  </si>
  <si>
    <t>r.č.</t>
  </si>
  <si>
    <t xml:space="preserve">Ktg. </t>
  </si>
  <si>
    <t>A</t>
  </si>
  <si>
    <t>Marek</t>
  </si>
  <si>
    <t>Beneš</t>
  </si>
  <si>
    <t>Třída</t>
  </si>
  <si>
    <t>4.</t>
  </si>
  <si>
    <t>Ke Kostelíčku 533</t>
  </si>
  <si>
    <t>PSČ</t>
  </si>
  <si>
    <t>289 03</t>
  </si>
  <si>
    <t>Město</t>
  </si>
  <si>
    <t>Městec Králové</t>
  </si>
  <si>
    <t>VZP</t>
  </si>
  <si>
    <t>Zástupce dítěte</t>
  </si>
  <si>
    <t xml:space="preserve"> </t>
  </si>
  <si>
    <t>Jiří Beneš</t>
  </si>
  <si>
    <t>email</t>
  </si>
  <si>
    <t>jiribenes24@seznam.cz</t>
  </si>
  <si>
    <t>MS Záhornice</t>
  </si>
  <si>
    <t>OMS Pořádající ZST</t>
  </si>
  <si>
    <t>Umístění</t>
  </si>
  <si>
    <t>2.</t>
  </si>
  <si>
    <t>Matyáš</t>
  </si>
  <si>
    <t>Bok</t>
  </si>
  <si>
    <t>Komenského 344</t>
  </si>
  <si>
    <t>541 01</t>
  </si>
  <si>
    <t>Trutnov</t>
  </si>
  <si>
    <t>Michala Boková</t>
  </si>
  <si>
    <t xml:space="preserve">Tel. </t>
  </si>
  <si>
    <t>michalad@centrum.cz</t>
  </si>
  <si>
    <t>ZŠ Trutnov Komenského</t>
  </si>
  <si>
    <t>Eliška</t>
  </si>
  <si>
    <t>Borková</t>
  </si>
  <si>
    <t>Drnovice 402</t>
  </si>
  <si>
    <t>679 76</t>
  </si>
  <si>
    <t>Drnovice</t>
  </si>
  <si>
    <t>Pavlína Borková</t>
  </si>
  <si>
    <t>pstepankova@seznam.cz</t>
  </si>
  <si>
    <t>Lysice</t>
  </si>
  <si>
    <t>Blansko</t>
  </si>
  <si>
    <t>Josef</t>
  </si>
  <si>
    <t>Brabec</t>
  </si>
  <si>
    <t>3.</t>
  </si>
  <si>
    <t>Bělice 27 - Netluky</t>
  </si>
  <si>
    <t>257 44</t>
  </si>
  <si>
    <t>Netvořice</t>
  </si>
  <si>
    <t>Ludmila Brabcová</t>
  </si>
  <si>
    <t>brabcovalida@email.cz</t>
  </si>
  <si>
    <t>Puštíci z Netluk</t>
  </si>
  <si>
    <t>Benešov</t>
  </si>
  <si>
    <t>7.</t>
  </si>
  <si>
    <t>5.</t>
  </si>
  <si>
    <t>Veronika</t>
  </si>
  <si>
    <t>Brabcová</t>
  </si>
  <si>
    <t>258 44</t>
  </si>
  <si>
    <t>Kryštof</t>
  </si>
  <si>
    <t>Bureš</t>
  </si>
  <si>
    <t>Končiny 153</t>
  </si>
  <si>
    <t>549 46</t>
  </si>
  <si>
    <t>Horní Radechová</t>
  </si>
  <si>
    <t>Jana Burešová</t>
  </si>
  <si>
    <t>jana.lastovickova@sendme.cz</t>
  </si>
  <si>
    <t>MK Dolní Radechová</t>
  </si>
  <si>
    <t>Náchod</t>
  </si>
  <si>
    <t>1.</t>
  </si>
  <si>
    <t>Jasmína Sofie</t>
  </si>
  <si>
    <t>Cíchová</t>
  </si>
  <si>
    <t>Zaječí 14</t>
  </si>
  <si>
    <t>257 56</t>
  </si>
  <si>
    <t>Neveklov</t>
  </si>
  <si>
    <t>Andrea Košanová</t>
  </si>
  <si>
    <t>kosanova@email.cz</t>
  </si>
  <si>
    <t>Jezevci z Netvořic</t>
  </si>
  <si>
    <t>Anna</t>
  </si>
  <si>
    <t>Erbertová</t>
  </si>
  <si>
    <t>Smržov 66</t>
  </si>
  <si>
    <t>463 43</t>
  </si>
  <si>
    <t>Český Dub</t>
  </si>
  <si>
    <t>Erika Erbertová</t>
  </si>
  <si>
    <t>agrokomplet@seznam.cz</t>
  </si>
  <si>
    <t>Silvie</t>
  </si>
  <si>
    <t>Hanyášová</t>
  </si>
  <si>
    <t>Hevlín 110</t>
  </si>
  <si>
    <t>671 69</t>
  </si>
  <si>
    <t>Hevlín</t>
  </si>
  <si>
    <t>David Hanyáš</t>
  </si>
  <si>
    <t>davidhanyas@gmail.com</t>
  </si>
  <si>
    <t>Dyjákovické koroptvičky</t>
  </si>
  <si>
    <t>Znojmo</t>
  </si>
  <si>
    <t>Marie Anna</t>
  </si>
  <si>
    <t>Horáková</t>
  </si>
  <si>
    <t>Librantice 31</t>
  </si>
  <si>
    <t>503 46</t>
  </si>
  <si>
    <t>Třebechovice pod Orebem</t>
  </si>
  <si>
    <t>739303954-0</t>
  </si>
  <si>
    <t>Dolní Dobrouč</t>
  </si>
  <si>
    <t xml:space="preserve">Eliška </t>
  </si>
  <si>
    <t>Ing. Stanislav Horák</t>
  </si>
  <si>
    <t>Ústí nad Orlicí</t>
  </si>
  <si>
    <t>12.</t>
  </si>
  <si>
    <t xml:space="preserve">Tomáš </t>
  </si>
  <si>
    <t>Hutěčka</t>
  </si>
  <si>
    <t>Vítová 61</t>
  </si>
  <si>
    <t>763 16</t>
  </si>
  <si>
    <t>Fryšták</t>
  </si>
  <si>
    <t>Vladimír Hutěčka</t>
  </si>
  <si>
    <t>hutecka@seznam.cz</t>
  </si>
  <si>
    <t>Vlkadrž (MS Kašava-Držková)</t>
  </si>
  <si>
    <t>Zlín</t>
  </si>
  <si>
    <t>Hedvika</t>
  </si>
  <si>
    <t>Chlandová</t>
  </si>
  <si>
    <t>Nádražní 183</t>
  </si>
  <si>
    <t>675 71</t>
  </si>
  <si>
    <t>Náměšť nad Oslavou</t>
  </si>
  <si>
    <t>Václav Chlanda</t>
  </si>
  <si>
    <t>vaclavchlanda@seznam.cz</t>
  </si>
  <si>
    <t>Okarečtí Orli</t>
  </si>
  <si>
    <t>Třebíč</t>
  </si>
  <si>
    <t>Vladimír</t>
  </si>
  <si>
    <t>Chmelíček</t>
  </si>
  <si>
    <t>Kojatín 14</t>
  </si>
  <si>
    <t>675 03</t>
  </si>
  <si>
    <t>Budišov</t>
  </si>
  <si>
    <t>Michaela Chmelíčková</t>
  </si>
  <si>
    <t>michaelasemeradova@seznam.cz</t>
  </si>
  <si>
    <t>Lukáš</t>
  </si>
  <si>
    <t>Janda</t>
  </si>
  <si>
    <t>Božtěšice 9</t>
  </si>
  <si>
    <t>340 21</t>
  </si>
  <si>
    <t>Strážov</t>
  </si>
  <si>
    <t>Václav Janda</t>
  </si>
  <si>
    <t>jandavenca@seznam.cz</t>
  </si>
  <si>
    <t xml:space="preserve">Přírodovědný a myslivecký </t>
  </si>
  <si>
    <t>Klatovy</t>
  </si>
  <si>
    <t>Julie</t>
  </si>
  <si>
    <t>Kadlecová</t>
  </si>
  <si>
    <t>Hranice IX-Uhřínov 5</t>
  </si>
  <si>
    <t>753 61</t>
  </si>
  <si>
    <t>Hranice 4</t>
  </si>
  <si>
    <t>Michaela Kadlecová</t>
  </si>
  <si>
    <t>michaela.kaskova@email.cz</t>
  </si>
  <si>
    <t>ano</t>
  </si>
  <si>
    <t>Přerov</t>
  </si>
  <si>
    <t>Adam</t>
  </si>
  <si>
    <t>Kašpar</t>
  </si>
  <si>
    <t>Zámecká 5</t>
  </si>
  <si>
    <t>Kunštát</t>
  </si>
  <si>
    <t>Petra Kašparová</t>
  </si>
  <si>
    <t>petula.sv@seznam.cz</t>
  </si>
  <si>
    <t>Vojtěch</t>
  </si>
  <si>
    <t>Hnojice 88</t>
  </si>
  <si>
    <t>785 01</t>
  </si>
  <si>
    <t>Šternberk</t>
  </si>
  <si>
    <t>ZPMV</t>
  </si>
  <si>
    <t>Adéla Kašpárková</t>
  </si>
  <si>
    <t>kasparkovic09@seznam.cz</t>
  </si>
  <si>
    <t>Poštolky Štěpánov</t>
  </si>
  <si>
    <t>František</t>
  </si>
  <si>
    <t>Konečný</t>
  </si>
  <si>
    <t>Kašpárek</t>
  </si>
  <si>
    <t>530 02</t>
  </si>
  <si>
    <t>Eliška Konečná</t>
  </si>
  <si>
    <t>amidd@centrum.cz</t>
  </si>
  <si>
    <t>Kroužek mladých myslivců MS D. Ředice</t>
  </si>
  <si>
    <t>Pardubice</t>
  </si>
  <si>
    <t>Jonáš</t>
  </si>
  <si>
    <t>Kuchta</t>
  </si>
  <si>
    <t>Říčky v Orlických horách 235</t>
  </si>
  <si>
    <t>517 61</t>
  </si>
  <si>
    <t>Moravany</t>
  </si>
  <si>
    <t>Říčky v Orlických horách</t>
  </si>
  <si>
    <t>Lenka Kuchtová</t>
  </si>
  <si>
    <t>lenkakuchotova@email.cz</t>
  </si>
  <si>
    <t>MK Rokytnice v Orlických horách</t>
  </si>
  <si>
    <t>Rychnov nad Kněžnou</t>
  </si>
  <si>
    <t>Luňáček</t>
  </si>
  <si>
    <t>V Hradu 190</t>
  </si>
  <si>
    <t>Čechtice</t>
  </si>
  <si>
    <t>Olga Luňáčková</t>
  </si>
  <si>
    <t>opacovska@seznam.cz</t>
  </si>
  <si>
    <t>A.</t>
  </si>
  <si>
    <t>Brigita</t>
  </si>
  <si>
    <t>Luňáčková</t>
  </si>
  <si>
    <t>257 65</t>
  </si>
  <si>
    <t>Koloušci Vlasatice</t>
  </si>
  <si>
    <t>Matouš</t>
  </si>
  <si>
    <t>Moravská Huzová 63</t>
  </si>
  <si>
    <t>783 13</t>
  </si>
  <si>
    <t>Štěpánov</t>
  </si>
  <si>
    <t>ČPZP</t>
  </si>
  <si>
    <t>Hana Marková</t>
  </si>
  <si>
    <t>habran@seznam.cz</t>
  </si>
  <si>
    <t>Amálie</t>
  </si>
  <si>
    <t>Matějková</t>
  </si>
  <si>
    <t>Sadová 729</t>
  </si>
  <si>
    <t>679 71</t>
  </si>
  <si>
    <t>Gabriela Matějková, Tomáš Matějka</t>
  </si>
  <si>
    <t>777656646  777770608</t>
  </si>
  <si>
    <t>gabriela.drgova@seznam.cz</t>
  </si>
  <si>
    <t>Jan</t>
  </si>
  <si>
    <t>Milek</t>
  </si>
  <si>
    <t>Nechvílova 1821/32</t>
  </si>
  <si>
    <t>140 00</t>
  </si>
  <si>
    <t>Praha 4 - Chodov</t>
  </si>
  <si>
    <t>Hana Kotherová</t>
  </si>
  <si>
    <t>OMS Praha 3</t>
  </si>
  <si>
    <t>Antonín</t>
  </si>
  <si>
    <t>Minarčík</t>
  </si>
  <si>
    <t>Hutisko-Solanec 618</t>
  </si>
  <si>
    <t>756 62</t>
  </si>
  <si>
    <t>Hutisko - Solanec</t>
  </si>
  <si>
    <t>Iveta Minarčíková</t>
  </si>
  <si>
    <t>minarcikovaivca@seznam.cz</t>
  </si>
  <si>
    <t>Poštolka při MS Hutisko-Solanec</t>
  </si>
  <si>
    <t>Vsetín</t>
  </si>
  <si>
    <t>Jakub</t>
  </si>
  <si>
    <t>Novák</t>
  </si>
  <si>
    <t>Dolní 517/74a</t>
  </si>
  <si>
    <t>Václav Novák</t>
  </si>
  <si>
    <t>vaclav.novak73@seznam.cz</t>
  </si>
  <si>
    <t>Lenka</t>
  </si>
  <si>
    <t>Nováková</t>
  </si>
  <si>
    <t>Horní Sloupnice 9</t>
  </si>
  <si>
    <t>565 53</t>
  </si>
  <si>
    <t>Sloupnice</t>
  </si>
  <si>
    <t>Monika Nováková</t>
  </si>
  <si>
    <t>chaloupkova.monika@seznam.cz</t>
  </si>
  <si>
    <t>Václav</t>
  </si>
  <si>
    <t>Novotný</t>
  </si>
  <si>
    <t>Vitín 99</t>
  </si>
  <si>
    <t>373 63</t>
  </si>
  <si>
    <t>Vitín</t>
  </si>
  <si>
    <t>OZP</t>
  </si>
  <si>
    <t>Pavla Novotná</t>
  </si>
  <si>
    <t>pavlahlavkova@centrum.cz</t>
  </si>
  <si>
    <t>Poštolky Ševětín</t>
  </si>
  <si>
    <t>České Budějovice</t>
  </si>
  <si>
    <t xml:space="preserve">Matěj </t>
  </si>
  <si>
    <t>Pavlík</t>
  </si>
  <si>
    <t>Perná 78</t>
  </si>
  <si>
    <t>756 41</t>
  </si>
  <si>
    <t>Lešná</t>
  </si>
  <si>
    <t>RBP</t>
  </si>
  <si>
    <t>Martin Pavlík</t>
  </si>
  <si>
    <t>pavlik.martin@gemo.cz</t>
  </si>
  <si>
    <t>Starojická Lhota</t>
  </si>
  <si>
    <t>Nový Jičín</t>
  </si>
  <si>
    <t>Piskač</t>
  </si>
  <si>
    <t>Velký Průhon 188</t>
  </si>
  <si>
    <t>289 01</t>
  </si>
  <si>
    <t>Dymokury</t>
  </si>
  <si>
    <t>Josef Piskač</t>
  </si>
  <si>
    <t>pepapiskac@seznam.cz</t>
  </si>
  <si>
    <t>Nymburk</t>
  </si>
  <si>
    <t>Poděbradská</t>
  </si>
  <si>
    <t>Košík-Doubravany 45</t>
  </si>
  <si>
    <t>289 34</t>
  </si>
  <si>
    <t>Rožďalovice</t>
  </si>
  <si>
    <t>Josef Poděbradský</t>
  </si>
  <si>
    <t>josef.podebrad@gmail.com</t>
  </si>
  <si>
    <t>MS Hájek - Košík</t>
  </si>
  <si>
    <t>Vítek</t>
  </si>
  <si>
    <t>Polívka</t>
  </si>
  <si>
    <t>Na výsluní 81</t>
  </si>
  <si>
    <t>334 42</t>
  </si>
  <si>
    <t>Chlumčany</t>
  </si>
  <si>
    <t>Petra Polívková</t>
  </si>
  <si>
    <t>petrus.polivkova@seznam.cz</t>
  </si>
  <si>
    <t>MS Obora Chlumčany</t>
  </si>
  <si>
    <t>Plzeň</t>
  </si>
  <si>
    <t>Tereza</t>
  </si>
  <si>
    <t>Polívková</t>
  </si>
  <si>
    <t>Na výsluní 82</t>
  </si>
  <si>
    <t>335 42</t>
  </si>
  <si>
    <t>Tadeáš</t>
  </si>
  <si>
    <t>Průša</t>
  </si>
  <si>
    <t>Horní Záhoří 8</t>
  </si>
  <si>
    <t>398 18</t>
  </si>
  <si>
    <t>Záhoří</t>
  </si>
  <si>
    <t>MVČR</t>
  </si>
  <si>
    <t>Vladimíra Průšová</t>
  </si>
  <si>
    <t>vladimira.wendlova@email.cz</t>
  </si>
  <si>
    <t>při MŠ a ZŠ v Záhoří</t>
  </si>
  <si>
    <t>Písek</t>
  </si>
  <si>
    <t>Rozehnal</t>
  </si>
  <si>
    <t>Hovorany 539</t>
  </si>
  <si>
    <t>696 12</t>
  </si>
  <si>
    <t>Hovorany</t>
  </si>
  <si>
    <t>Marie Rozehnalová</t>
  </si>
  <si>
    <t>735587621  602780056</t>
  </si>
  <si>
    <t>marierozehnal@seznam.cz</t>
  </si>
  <si>
    <t>Hubert Svatobořiv-Mistřín, z.s.</t>
  </si>
  <si>
    <t>Hodonín</t>
  </si>
  <si>
    <t>Ryzák</t>
  </si>
  <si>
    <t>Cerhýnky 29</t>
  </si>
  <si>
    <t>280 02</t>
  </si>
  <si>
    <t>Cerhenice - Cerhýnky</t>
  </si>
  <si>
    <t>Josef Ryzák</t>
  </si>
  <si>
    <t>ryzakjosef@seznam.cz</t>
  </si>
  <si>
    <t>Kroužek mladých přátel přírody a myslivosti MS Cerhen</t>
  </si>
  <si>
    <t>Štěpán</t>
  </si>
  <si>
    <t>Sládek</t>
  </si>
  <si>
    <t>Březové 61</t>
  </si>
  <si>
    <t>784 01</t>
  </si>
  <si>
    <t>Litovel</t>
  </si>
  <si>
    <t>Andrea Němcová</t>
  </si>
  <si>
    <t>andrea.nemcova@email.cz</t>
  </si>
  <si>
    <t>KMM Poštolky Štěpánov</t>
  </si>
  <si>
    <t>Martin</t>
  </si>
  <si>
    <t>Středa</t>
  </si>
  <si>
    <t>Zábrodí-Končiny 105</t>
  </si>
  <si>
    <t>pošta Horní Radechová</t>
  </si>
  <si>
    <t>Pavel Středa</t>
  </si>
  <si>
    <t>mark.stredova@seznam.cz</t>
  </si>
  <si>
    <t>Liščata-Dolní Radechová</t>
  </si>
  <si>
    <t>Pavel</t>
  </si>
  <si>
    <t>Špáta</t>
  </si>
  <si>
    <t>Beztahov 49</t>
  </si>
  <si>
    <t>259 01</t>
  </si>
  <si>
    <t>Votice</t>
  </si>
  <si>
    <t>Ing. Hana Špátová</t>
  </si>
  <si>
    <t>hana.spatova@seznam.cz</t>
  </si>
  <si>
    <t>Štalmach</t>
  </si>
  <si>
    <t>763 12</t>
  </si>
  <si>
    <t>Vizovice</t>
  </si>
  <si>
    <t>Petr Štalmach</t>
  </si>
  <si>
    <t>stalmi@email.cz</t>
  </si>
  <si>
    <t>Liščata Zádveřice-Raková</t>
  </si>
  <si>
    <t>Śtěpán</t>
  </si>
  <si>
    <t>Zádveřice 424</t>
  </si>
  <si>
    <t>764 12</t>
  </si>
  <si>
    <t xml:space="preserve">Vojtěch </t>
  </si>
  <si>
    <t>Václavík</t>
  </si>
  <si>
    <t>Solanec pod Soláněm 351</t>
  </si>
  <si>
    <t>Hynek Václavík</t>
  </si>
  <si>
    <t>hynek.egos@seznam.cz</t>
  </si>
  <si>
    <t>Valdman</t>
  </si>
  <si>
    <t>Olešná 168</t>
  </si>
  <si>
    <t>269 01</t>
  </si>
  <si>
    <t>Rakovník</t>
  </si>
  <si>
    <t>Dagmar Valdmanová, Václav Valdman</t>
  </si>
  <si>
    <t>732411894   776775581</t>
  </si>
  <si>
    <t>dana.kucerova@seznam.cz</t>
  </si>
  <si>
    <t>Vít</t>
  </si>
  <si>
    <t>Zděnek</t>
  </si>
  <si>
    <t>Příčná 535</t>
  </si>
  <si>
    <t>251 09</t>
  </si>
  <si>
    <t>Hradištko</t>
  </si>
  <si>
    <t>VoZP</t>
  </si>
  <si>
    <t>Rudolf Zděnek</t>
  </si>
  <si>
    <t>rudolfzdenek@seznam.cz</t>
  </si>
  <si>
    <t>Praha-západ</t>
  </si>
  <si>
    <t>Kolín</t>
  </si>
  <si>
    <t>hana.kotherova@seznam.cz</t>
  </si>
  <si>
    <t>M</t>
  </si>
  <si>
    <t>Ž</t>
  </si>
  <si>
    <t>Olomouc</t>
  </si>
  <si>
    <t>Delegace od OMS</t>
  </si>
  <si>
    <t>N</t>
  </si>
  <si>
    <t>A OMS Náchod</t>
  </si>
  <si>
    <t>A OMS Znojmo</t>
  </si>
  <si>
    <t>A OMS Ústí nad Orlicí</t>
  </si>
  <si>
    <t>A OMS Zlín</t>
  </si>
  <si>
    <t>A OMS Třebíč</t>
  </si>
  <si>
    <t>A OMS Klatovy</t>
  </si>
  <si>
    <t>A OMS Pardubice</t>
  </si>
  <si>
    <t>A OMS Rychnov nad Kněžnou</t>
  </si>
  <si>
    <t>A OMS Benešov</t>
  </si>
  <si>
    <t>A OMS Blansko (pozor faktura půjde jinam)</t>
  </si>
  <si>
    <t>A OMS Praha 3</t>
  </si>
  <si>
    <t>A OMS České Budějovice</t>
  </si>
  <si>
    <t>A OMS Nový Jičín</t>
  </si>
  <si>
    <t>A OMS Plzeň</t>
  </si>
  <si>
    <t>A OMS Písek</t>
  </si>
  <si>
    <t>A OMS Hodonín</t>
  </si>
  <si>
    <t>A OMS Trutnov</t>
  </si>
  <si>
    <t>A OMS Kolín</t>
  </si>
  <si>
    <t>Radek</t>
  </si>
  <si>
    <t>Kopřiva</t>
  </si>
  <si>
    <t>Veclov 7</t>
  </si>
  <si>
    <t>Platěnice 99</t>
  </si>
  <si>
    <t>270 04</t>
  </si>
  <si>
    <t>Svojetín - Veclov</t>
  </si>
  <si>
    <t>Jan Kopřiva</t>
  </si>
  <si>
    <t>koprivova.alex@gmail.com</t>
  </si>
  <si>
    <t>A OMS Praha - Západ</t>
  </si>
  <si>
    <t>Wimmer</t>
  </si>
  <si>
    <t>Pod Hvozdcem 260</t>
  </si>
  <si>
    <t>670 71</t>
  </si>
  <si>
    <t>Kateřina Libosvárová</t>
  </si>
  <si>
    <t>kacenka.li@seznam.cz</t>
  </si>
  <si>
    <t>145711/0512</t>
  </si>
  <si>
    <t>stanislav.horak@edm.huber.cz</t>
  </si>
  <si>
    <t>Librantice 27</t>
  </si>
  <si>
    <t>125223/0529</t>
  </si>
  <si>
    <t>Uhrazeno</t>
  </si>
  <si>
    <t>Alergie</t>
  </si>
  <si>
    <t>Léky</t>
  </si>
  <si>
    <t>Plavec</t>
  </si>
  <si>
    <t>špatný plavec</t>
  </si>
  <si>
    <t>neplave</t>
  </si>
  <si>
    <t>Prohlášení</t>
  </si>
  <si>
    <t>Posudek</t>
  </si>
  <si>
    <t>Jareš</t>
  </si>
  <si>
    <t>Dlouhá 118</t>
  </si>
  <si>
    <t>549 81</t>
  </si>
  <si>
    <t>Meziměstí</t>
  </si>
  <si>
    <t>120331/0603</t>
  </si>
  <si>
    <t>Pavlína Jarešová</t>
  </si>
  <si>
    <t>pavlina_franzova@centrum.cz</t>
  </si>
  <si>
    <t>barvy na obličer, svědění</t>
  </si>
  <si>
    <t>130701/1805</t>
  </si>
  <si>
    <t>Ne</t>
  </si>
  <si>
    <t>120525/0420</t>
  </si>
  <si>
    <t>145713/0147</t>
  </si>
  <si>
    <t>Dobrý plavec</t>
  </si>
  <si>
    <t>125615/0489</t>
  </si>
  <si>
    <t>115918/0638</t>
  </si>
  <si>
    <t>130531/0402</t>
  </si>
  <si>
    <t>130419/1339</t>
  </si>
  <si>
    <t>120101/0074</t>
  </si>
  <si>
    <t>roztoče, prach, pyl - astma</t>
  </si>
  <si>
    <t>Zodac 1-0-0, Fullmale 1-0-1, Ventolin 2 vdechy dle potřeby</t>
  </si>
  <si>
    <t>Nedojede</t>
  </si>
  <si>
    <t>ATB do pondělí</t>
  </si>
  <si>
    <t>Dojede v úterý cca 12:00</t>
  </si>
  <si>
    <t>Oddíl</t>
  </si>
  <si>
    <t>Přihlášení ZST A</t>
  </si>
  <si>
    <t>2. (za 1.)</t>
  </si>
  <si>
    <t>Testy</t>
  </si>
  <si>
    <t>Poznávací stezka</t>
  </si>
  <si>
    <t>Pořadí</t>
  </si>
  <si>
    <t>součet</t>
  </si>
  <si>
    <t>oddíl</t>
  </si>
  <si>
    <t>trefa</t>
  </si>
  <si>
    <t>Liberec</t>
  </si>
  <si>
    <t>Svitavy</t>
  </si>
  <si>
    <t>Okres</t>
  </si>
  <si>
    <t>I</t>
  </si>
  <si>
    <t>II</t>
  </si>
  <si>
    <t>III</t>
  </si>
  <si>
    <t>IV</t>
  </si>
  <si>
    <t>V</t>
  </si>
  <si>
    <t>vybíjená</t>
  </si>
  <si>
    <t>fotbal</t>
  </si>
  <si>
    <t>guláš</t>
  </si>
  <si>
    <t>berušky</t>
  </si>
  <si>
    <t xml:space="preserve">bavíme se </t>
  </si>
  <si>
    <t>stopy</t>
  </si>
  <si>
    <t>otázky na V</t>
  </si>
  <si>
    <t>úklid</t>
  </si>
  <si>
    <t xml:space="preserve">střelba </t>
  </si>
  <si>
    <t>poklad</t>
  </si>
  <si>
    <t>hurá olymp</t>
  </si>
  <si>
    <t>součet bodů</t>
  </si>
  <si>
    <t>místo</t>
  </si>
  <si>
    <t>Výsledky NF ZST "A" 2023 Jizbice pod Blaníkem</t>
  </si>
  <si>
    <t>Celkem</t>
  </si>
  <si>
    <t>6.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</si>
  <si>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</si>
  <si>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</si>
  <si>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</si>
  <si>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</si>
  <si>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</si>
  <si>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</si>
  <si>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</si>
  <si>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</si>
  <si>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</si>
  <si>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</si>
  <si>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</si>
  <si>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</si>
  <si>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</si>
  <si>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</si>
  <si>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</si>
  <si>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</si>
  <si>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</si>
  <si>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</si>
  <si>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</si>
  <si>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</si>
  <si>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</si>
  <si>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</si>
  <si>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</si>
  <si>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</si>
  <si>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</si>
  <si>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</si>
  <si>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</si>
  <si>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</si>
  <si>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</si>
  <si>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</si>
  <si>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</si>
  <si>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</si>
  <si>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</si>
  <si>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</si>
  <si>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</si>
  <si>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</si>
  <si>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</si>
  <si>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</si>
  <si>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</si>
  <si>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Stezka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</si>
</sst>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4" fontId="0" fillId="2" borderId="1" xfId="0" applyNumberForma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14" fontId="3" fillId="2" borderId="1" xfId="1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6" fillId="0" borderId="0" xfId="0" applyFont="1"/>
    <xf numFmtId="0" fontId="4" fillId="2" borderId="2" xfId="0" applyFont="1" applyFill="1" applyBorder="1"/>
    <xf numFmtId="0" fontId="4" fillId="2" borderId="4" xfId="0" applyFont="1" applyFill="1" applyBorder="1"/>
    <xf numFmtId="0" fontId="0" fillId="3" borderId="1" xfId="0" applyFill="1" applyBorder="1"/>
    <xf numFmtId="0" fontId="0" fillId="0" borderId="9" xfId="0" applyBorder="1"/>
    <xf numFmtId="0" fontId="7" fillId="3" borderId="1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4" fillId="2" borderId="13" xfId="0" applyFont="1" applyFill="1" applyBorder="1"/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ichaelasemeradova@seznam.cz" TargetMode="External"/><Relationship Id="rId18" Type="http://schemas.openxmlformats.org/officeDocument/2006/relationships/hyperlink" Target="mailto:amidd@centrum.cz" TargetMode="External"/><Relationship Id="rId26" Type="http://schemas.openxmlformats.org/officeDocument/2006/relationships/hyperlink" Target="mailto:chaloupkova.monika@seznam.cz" TargetMode="External"/><Relationship Id="rId39" Type="http://schemas.openxmlformats.org/officeDocument/2006/relationships/hyperlink" Target="mailto:stalmi@email.cz" TargetMode="External"/><Relationship Id="rId3" Type="http://schemas.openxmlformats.org/officeDocument/2006/relationships/hyperlink" Target="mailto:pstepankova@seznam.cz" TargetMode="External"/><Relationship Id="rId21" Type="http://schemas.openxmlformats.org/officeDocument/2006/relationships/hyperlink" Target="mailto:opacovska@seznam.cz" TargetMode="External"/><Relationship Id="rId34" Type="http://schemas.openxmlformats.org/officeDocument/2006/relationships/hyperlink" Target="mailto:marierozehnal@seznam.cz" TargetMode="External"/><Relationship Id="rId42" Type="http://schemas.openxmlformats.org/officeDocument/2006/relationships/hyperlink" Target="mailto:dana.kucerova@seznam.cz" TargetMode="External"/><Relationship Id="rId47" Type="http://schemas.openxmlformats.org/officeDocument/2006/relationships/hyperlink" Target="mailto:stanislav.horak@edm.huber.cz" TargetMode="External"/><Relationship Id="rId7" Type="http://schemas.openxmlformats.org/officeDocument/2006/relationships/hyperlink" Target="mailto:kosanova@email.cz" TargetMode="External"/><Relationship Id="rId12" Type="http://schemas.openxmlformats.org/officeDocument/2006/relationships/hyperlink" Target="mailto:vaclavchlanda@seznam.cz" TargetMode="External"/><Relationship Id="rId17" Type="http://schemas.openxmlformats.org/officeDocument/2006/relationships/hyperlink" Target="mailto:kasparkovic09@seznam.cz" TargetMode="External"/><Relationship Id="rId25" Type="http://schemas.openxmlformats.org/officeDocument/2006/relationships/hyperlink" Target="mailto:vaclav.novak73@seznam.cz" TargetMode="External"/><Relationship Id="rId33" Type="http://schemas.openxmlformats.org/officeDocument/2006/relationships/hyperlink" Target="mailto:vladimira.wendlova@email.cz" TargetMode="External"/><Relationship Id="rId38" Type="http://schemas.openxmlformats.org/officeDocument/2006/relationships/hyperlink" Target="mailto:hana.spatova@seznam.cz" TargetMode="External"/><Relationship Id="rId46" Type="http://schemas.openxmlformats.org/officeDocument/2006/relationships/hyperlink" Target="mailto:kacenka.li@seznam.cz" TargetMode="External"/><Relationship Id="rId2" Type="http://schemas.openxmlformats.org/officeDocument/2006/relationships/hyperlink" Target="mailto:michalad@centrum.cz" TargetMode="External"/><Relationship Id="rId16" Type="http://schemas.openxmlformats.org/officeDocument/2006/relationships/hyperlink" Target="mailto:petula.sv@seznam.cz" TargetMode="External"/><Relationship Id="rId20" Type="http://schemas.openxmlformats.org/officeDocument/2006/relationships/hyperlink" Target="mailto:opacovska@seznam.cz" TargetMode="External"/><Relationship Id="rId29" Type="http://schemas.openxmlformats.org/officeDocument/2006/relationships/hyperlink" Target="mailto:pepapiskac@seznam.cz" TargetMode="External"/><Relationship Id="rId41" Type="http://schemas.openxmlformats.org/officeDocument/2006/relationships/hyperlink" Target="mailto:hynek.egos@seznam.cz" TargetMode="External"/><Relationship Id="rId1" Type="http://schemas.openxmlformats.org/officeDocument/2006/relationships/hyperlink" Target="mailto:jiribenes24@seznam.cz" TargetMode="External"/><Relationship Id="rId6" Type="http://schemas.openxmlformats.org/officeDocument/2006/relationships/hyperlink" Target="mailto:jana.lastovickova@sendme.cz" TargetMode="External"/><Relationship Id="rId11" Type="http://schemas.openxmlformats.org/officeDocument/2006/relationships/hyperlink" Target="mailto:hutecka@seznam.cz" TargetMode="External"/><Relationship Id="rId24" Type="http://schemas.openxmlformats.org/officeDocument/2006/relationships/hyperlink" Target="mailto:minarcikovaivca@seznam.cz" TargetMode="External"/><Relationship Id="rId32" Type="http://schemas.openxmlformats.org/officeDocument/2006/relationships/hyperlink" Target="mailto:petrus.polivkova@seznam.cz" TargetMode="External"/><Relationship Id="rId37" Type="http://schemas.openxmlformats.org/officeDocument/2006/relationships/hyperlink" Target="mailto:mark.stredova@seznam.cz" TargetMode="External"/><Relationship Id="rId40" Type="http://schemas.openxmlformats.org/officeDocument/2006/relationships/hyperlink" Target="mailto:stalmi@email.cz" TargetMode="External"/><Relationship Id="rId45" Type="http://schemas.openxmlformats.org/officeDocument/2006/relationships/hyperlink" Target="mailto:koprivova.alex@gmail.com" TargetMode="External"/><Relationship Id="rId5" Type="http://schemas.openxmlformats.org/officeDocument/2006/relationships/hyperlink" Target="mailto:brabcovalida@email.cz" TargetMode="External"/><Relationship Id="rId15" Type="http://schemas.openxmlformats.org/officeDocument/2006/relationships/hyperlink" Target="mailto:michaela.kaskova@email.cz" TargetMode="External"/><Relationship Id="rId23" Type="http://schemas.openxmlformats.org/officeDocument/2006/relationships/hyperlink" Target="mailto:gabriela.drgova@seznam.cz" TargetMode="External"/><Relationship Id="rId28" Type="http://schemas.openxmlformats.org/officeDocument/2006/relationships/hyperlink" Target="mailto:pavlik.martin@gemo.cz" TargetMode="External"/><Relationship Id="rId36" Type="http://schemas.openxmlformats.org/officeDocument/2006/relationships/hyperlink" Target="mailto:andrea.nemcova@email.cz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mailto:stanislav.horak@edm.huber.cz" TargetMode="External"/><Relationship Id="rId19" Type="http://schemas.openxmlformats.org/officeDocument/2006/relationships/hyperlink" Target="mailto:lenkakuchotova@email.cz" TargetMode="External"/><Relationship Id="rId31" Type="http://schemas.openxmlformats.org/officeDocument/2006/relationships/hyperlink" Target="mailto:petrus.polivkova@seznam.cz" TargetMode="External"/><Relationship Id="rId44" Type="http://schemas.openxmlformats.org/officeDocument/2006/relationships/hyperlink" Target="mailto:hana.kotherova@seznam.cz" TargetMode="External"/><Relationship Id="rId4" Type="http://schemas.openxmlformats.org/officeDocument/2006/relationships/hyperlink" Target="mailto:brabcovalida@email.cz" TargetMode="External"/><Relationship Id="rId9" Type="http://schemas.openxmlformats.org/officeDocument/2006/relationships/hyperlink" Target="mailto:davidhanyas@gmail.com" TargetMode="External"/><Relationship Id="rId14" Type="http://schemas.openxmlformats.org/officeDocument/2006/relationships/hyperlink" Target="mailto:jandavenca@seznam.cz" TargetMode="External"/><Relationship Id="rId22" Type="http://schemas.openxmlformats.org/officeDocument/2006/relationships/hyperlink" Target="mailto:habran@seznam.cz" TargetMode="External"/><Relationship Id="rId27" Type="http://schemas.openxmlformats.org/officeDocument/2006/relationships/hyperlink" Target="mailto:pavlahlavkova@centrum.cz" TargetMode="External"/><Relationship Id="rId30" Type="http://schemas.openxmlformats.org/officeDocument/2006/relationships/hyperlink" Target="mailto:josef.podebrad@gmail.com" TargetMode="External"/><Relationship Id="rId35" Type="http://schemas.openxmlformats.org/officeDocument/2006/relationships/hyperlink" Target="mailto:ryzakjosef@seznam.cz" TargetMode="External"/><Relationship Id="rId43" Type="http://schemas.openxmlformats.org/officeDocument/2006/relationships/hyperlink" Target="mailto:rudolfzdenek@seznam.cz" TargetMode="External"/><Relationship Id="rId48" Type="http://schemas.openxmlformats.org/officeDocument/2006/relationships/hyperlink" Target="mailto:pavlina_franzova@centrum.cz" TargetMode="External"/><Relationship Id="rId8" Type="http://schemas.openxmlformats.org/officeDocument/2006/relationships/hyperlink" Target="mailto:agrokomplet@seznam.c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opLeftCell="A2" zoomScale="80" zoomScaleNormal="80" workbookViewId="0">
      <selection activeCell="K18" sqref="K18"/>
    </sheetView>
  </sheetViews>
  <sheetFormatPr defaultRowHeight="15" x14ac:dyDescent="0.25"/>
  <cols>
    <col min="1" max="1" width="17.28515625" customWidth="1"/>
    <col min="2" max="2" width="18.85546875" customWidth="1"/>
    <col min="3" max="3" width="14.5703125" customWidth="1"/>
    <col min="4" max="5" width="13.140625" customWidth="1"/>
    <col min="6" max="6" width="11" customWidth="1"/>
  </cols>
  <sheetData>
    <row r="1" spans="1:6" hidden="1" x14ac:dyDescent="0.25">
      <c r="A1" s="3"/>
      <c r="B1" s="3"/>
      <c r="C1" s="3"/>
      <c r="D1" s="3"/>
      <c r="E1" s="3"/>
      <c r="F1" s="3"/>
    </row>
    <row r="2" spans="1:6" ht="37.5" x14ac:dyDescent="0.3">
      <c r="A2" s="19" t="s">
        <v>0</v>
      </c>
      <c r="B2" s="19" t="s">
        <v>1</v>
      </c>
      <c r="C2" s="19" t="s">
        <v>434</v>
      </c>
      <c r="D2" s="19" t="s">
        <v>435</v>
      </c>
      <c r="E2" s="19" t="s">
        <v>437</v>
      </c>
      <c r="F2" s="19" t="s">
        <v>436</v>
      </c>
    </row>
    <row r="3" spans="1:6" s="2" customFormat="1" ht="18.75" x14ac:dyDescent="0.3">
      <c r="A3" s="20" t="s">
        <v>101</v>
      </c>
      <c r="B3" s="20" t="s">
        <v>95</v>
      </c>
      <c r="C3" s="20">
        <v>98</v>
      </c>
      <c r="D3" s="20">
        <v>214</v>
      </c>
      <c r="E3" s="20">
        <f t="shared" ref="E3:E49" si="0">C3+D3</f>
        <v>312</v>
      </c>
      <c r="F3" s="20">
        <f t="shared" ref="F3:F49" si="1">_xlfn.RANK.EQ(E3,$E$3:$E$49)</f>
        <v>4</v>
      </c>
    </row>
    <row r="4" spans="1:6" s="2" customFormat="1" ht="18.75" x14ac:dyDescent="0.3">
      <c r="A4" s="20" t="s">
        <v>154</v>
      </c>
      <c r="B4" s="20" t="s">
        <v>180</v>
      </c>
      <c r="C4" s="20">
        <v>93</v>
      </c>
      <c r="D4" s="20">
        <v>262</v>
      </c>
      <c r="E4" s="20">
        <f t="shared" si="0"/>
        <v>355</v>
      </c>
      <c r="F4" s="20">
        <f t="shared" si="1"/>
        <v>1</v>
      </c>
    </row>
    <row r="5" spans="1:6" s="2" customFormat="1" ht="18.75" x14ac:dyDescent="0.3">
      <c r="A5" s="20" t="s">
        <v>60</v>
      </c>
      <c r="B5" s="20" t="s">
        <v>61</v>
      </c>
      <c r="C5" s="20">
        <v>90</v>
      </c>
      <c r="D5" s="20">
        <v>261</v>
      </c>
      <c r="E5" s="20">
        <f t="shared" si="0"/>
        <v>351</v>
      </c>
      <c r="F5" s="20">
        <f t="shared" si="1"/>
        <v>2</v>
      </c>
    </row>
    <row r="6" spans="1:6" s="2" customFormat="1" ht="18.75" x14ac:dyDescent="0.3">
      <c r="A6" s="20" t="s">
        <v>204</v>
      </c>
      <c r="B6" s="20" t="s">
        <v>327</v>
      </c>
      <c r="C6" s="20">
        <v>88</v>
      </c>
      <c r="D6" s="20">
        <v>163</v>
      </c>
      <c r="E6" s="20">
        <f t="shared" si="0"/>
        <v>251</v>
      </c>
      <c r="F6" s="20">
        <f t="shared" si="1"/>
        <v>10</v>
      </c>
    </row>
    <row r="7" spans="1:6" s="2" customFormat="1" ht="18.75" x14ac:dyDescent="0.3">
      <c r="A7" s="20" t="s">
        <v>170</v>
      </c>
      <c r="B7" s="20" t="s">
        <v>171</v>
      </c>
      <c r="C7" s="20">
        <v>84</v>
      </c>
      <c r="D7" s="20">
        <v>236</v>
      </c>
      <c r="E7" s="20">
        <f t="shared" si="0"/>
        <v>320</v>
      </c>
      <c r="F7" s="20">
        <f t="shared" si="1"/>
        <v>3</v>
      </c>
    </row>
    <row r="8" spans="1:6" s="2" customFormat="1" ht="18.75" x14ac:dyDescent="0.3">
      <c r="A8" s="20" t="s">
        <v>154</v>
      </c>
      <c r="B8" s="20" t="s">
        <v>164</v>
      </c>
      <c r="C8" s="20">
        <v>82</v>
      </c>
      <c r="D8" s="20">
        <v>166</v>
      </c>
      <c r="E8" s="20">
        <f t="shared" si="0"/>
        <v>248</v>
      </c>
      <c r="F8" s="20">
        <f t="shared" si="1"/>
        <v>11</v>
      </c>
    </row>
    <row r="9" spans="1:6" s="2" customFormat="1" ht="18.75" x14ac:dyDescent="0.3">
      <c r="A9" s="20" t="s">
        <v>266</v>
      </c>
      <c r="B9" s="20" t="s">
        <v>267</v>
      </c>
      <c r="C9" s="20">
        <v>80</v>
      </c>
      <c r="D9" s="20">
        <v>166</v>
      </c>
      <c r="E9" s="20">
        <f t="shared" si="0"/>
        <v>246</v>
      </c>
      <c r="F9" s="20">
        <f t="shared" si="1"/>
        <v>12</v>
      </c>
    </row>
    <row r="10" spans="1:6" s="2" customFormat="1" ht="18.75" x14ac:dyDescent="0.3">
      <c r="A10" s="20" t="s">
        <v>220</v>
      </c>
      <c r="B10" s="20" t="s">
        <v>221</v>
      </c>
      <c r="C10" s="20">
        <v>78</v>
      </c>
      <c r="D10" s="20">
        <v>155</v>
      </c>
      <c r="E10" s="20">
        <f t="shared" si="0"/>
        <v>233</v>
      </c>
      <c r="F10" s="20">
        <f t="shared" si="1"/>
        <v>19</v>
      </c>
    </row>
    <row r="11" spans="1:6" s="2" customFormat="1" ht="18.75" x14ac:dyDescent="0.3">
      <c r="A11" s="20" t="s">
        <v>348</v>
      </c>
      <c r="B11" s="20" t="s">
        <v>349</v>
      </c>
      <c r="C11" s="20">
        <v>77</v>
      </c>
      <c r="D11" s="20">
        <v>210</v>
      </c>
      <c r="E11" s="20">
        <f t="shared" si="0"/>
        <v>287</v>
      </c>
      <c r="F11" s="20">
        <f t="shared" si="1"/>
        <v>5</v>
      </c>
    </row>
    <row r="12" spans="1:6" s="2" customFormat="1" ht="18.75" x14ac:dyDescent="0.3">
      <c r="A12" s="20" t="s">
        <v>94</v>
      </c>
      <c r="B12" s="20" t="s">
        <v>95</v>
      </c>
      <c r="C12" s="20">
        <v>76</v>
      </c>
      <c r="D12" s="20">
        <v>102</v>
      </c>
      <c r="E12" s="20">
        <f t="shared" si="0"/>
        <v>178</v>
      </c>
      <c r="F12" s="20">
        <f t="shared" si="1"/>
        <v>35</v>
      </c>
    </row>
    <row r="13" spans="1:6" s="2" customFormat="1" ht="18.75" x14ac:dyDescent="0.3">
      <c r="A13" s="20" t="s">
        <v>225</v>
      </c>
      <c r="B13" s="20" t="s">
        <v>259</v>
      </c>
      <c r="C13" s="20">
        <v>76</v>
      </c>
      <c r="D13" s="20">
        <v>154</v>
      </c>
      <c r="E13" s="20">
        <f t="shared" si="0"/>
        <v>230</v>
      </c>
      <c r="F13" s="20">
        <f t="shared" si="1"/>
        <v>20</v>
      </c>
    </row>
    <row r="14" spans="1:6" s="2" customFormat="1" ht="18.75" x14ac:dyDescent="0.3">
      <c r="A14" s="20" t="s">
        <v>45</v>
      </c>
      <c r="B14" s="20" t="s">
        <v>298</v>
      </c>
      <c r="C14" s="20">
        <v>76</v>
      </c>
      <c r="D14" s="20">
        <v>119</v>
      </c>
      <c r="E14" s="20">
        <f t="shared" si="0"/>
        <v>195</v>
      </c>
      <c r="F14" s="20">
        <f t="shared" si="1"/>
        <v>32</v>
      </c>
    </row>
    <row r="15" spans="1:6" s="2" customFormat="1" ht="18.75" x14ac:dyDescent="0.3">
      <c r="A15" s="20" t="s">
        <v>382</v>
      </c>
      <c r="B15" s="20" t="s">
        <v>383</v>
      </c>
      <c r="C15" s="20">
        <v>75</v>
      </c>
      <c r="D15" s="20">
        <v>180</v>
      </c>
      <c r="E15" s="20">
        <f t="shared" si="0"/>
        <v>255</v>
      </c>
      <c r="F15" s="20">
        <f t="shared" si="1"/>
        <v>9</v>
      </c>
    </row>
    <row r="16" spans="1:6" s="2" customFormat="1" ht="18.75" x14ac:dyDescent="0.3">
      <c r="A16" s="20" t="s">
        <v>186</v>
      </c>
      <c r="B16" s="20" t="s">
        <v>187</v>
      </c>
      <c r="C16" s="20">
        <v>75</v>
      </c>
      <c r="D16" s="20">
        <v>150</v>
      </c>
      <c r="E16" s="20">
        <f t="shared" si="0"/>
        <v>225</v>
      </c>
      <c r="F16" s="20">
        <f t="shared" si="1"/>
        <v>23</v>
      </c>
    </row>
    <row r="17" spans="1:6" s="2" customFormat="1" ht="18.75" x14ac:dyDescent="0.3">
      <c r="A17" s="20" t="s">
        <v>85</v>
      </c>
      <c r="B17" s="20" t="s">
        <v>86</v>
      </c>
      <c r="C17" s="20">
        <v>74</v>
      </c>
      <c r="D17" s="20">
        <v>79</v>
      </c>
      <c r="E17" s="20">
        <f t="shared" si="0"/>
        <v>153</v>
      </c>
      <c r="F17" s="20">
        <f t="shared" si="1"/>
        <v>41</v>
      </c>
    </row>
    <row r="18" spans="1:6" s="2" customFormat="1" ht="18.75" x14ac:dyDescent="0.3">
      <c r="A18" s="20" t="s">
        <v>148</v>
      </c>
      <c r="B18" s="20" t="s">
        <v>149</v>
      </c>
      <c r="C18" s="20">
        <v>74</v>
      </c>
      <c r="D18" s="20">
        <v>147</v>
      </c>
      <c r="E18" s="20">
        <f t="shared" si="0"/>
        <v>221</v>
      </c>
      <c r="F18" s="20">
        <f t="shared" si="1"/>
        <v>25</v>
      </c>
    </row>
    <row r="19" spans="1:6" s="2" customFormat="1" ht="18.75" x14ac:dyDescent="0.3">
      <c r="A19" s="20" t="s">
        <v>232</v>
      </c>
      <c r="B19" s="20" t="s">
        <v>408</v>
      </c>
      <c r="C19" s="20">
        <v>73</v>
      </c>
      <c r="D19" s="20">
        <v>124</v>
      </c>
      <c r="E19" s="20">
        <f t="shared" si="0"/>
        <v>197</v>
      </c>
      <c r="F19" s="20">
        <f t="shared" si="1"/>
        <v>31</v>
      </c>
    </row>
    <row r="20" spans="1:6" s="2" customFormat="1" ht="18.75" x14ac:dyDescent="0.3">
      <c r="A20" s="20" t="s">
        <v>139</v>
      </c>
      <c r="B20" s="20" t="s">
        <v>140</v>
      </c>
      <c r="C20" s="20">
        <v>73</v>
      </c>
      <c r="D20" s="20">
        <v>171</v>
      </c>
      <c r="E20" s="20">
        <f t="shared" si="0"/>
        <v>244</v>
      </c>
      <c r="F20" s="20">
        <f t="shared" si="1"/>
        <v>13</v>
      </c>
    </row>
    <row r="21" spans="1:6" s="2" customFormat="1" ht="18.75" x14ac:dyDescent="0.3">
      <c r="A21" s="20" t="s">
        <v>275</v>
      </c>
      <c r="B21" s="20" t="s">
        <v>276</v>
      </c>
      <c r="C21" s="20">
        <v>73</v>
      </c>
      <c r="D21" s="20">
        <v>139</v>
      </c>
      <c r="E21" s="20">
        <f t="shared" si="0"/>
        <v>212</v>
      </c>
      <c r="F21" s="20">
        <f t="shared" si="1"/>
        <v>27</v>
      </c>
    </row>
    <row r="22" spans="1:6" s="2" customFormat="1" ht="18.75" x14ac:dyDescent="0.3">
      <c r="A22" s="20" t="s">
        <v>313</v>
      </c>
      <c r="B22" s="20" t="s">
        <v>314</v>
      </c>
      <c r="C22" s="20">
        <v>73</v>
      </c>
      <c r="D22" s="20">
        <v>202</v>
      </c>
      <c r="E22" s="20">
        <f t="shared" si="0"/>
        <v>275</v>
      </c>
      <c r="F22" s="20">
        <f t="shared" si="1"/>
        <v>6</v>
      </c>
    </row>
    <row r="23" spans="1:6" s="2" customFormat="1" ht="18.75" x14ac:dyDescent="0.3">
      <c r="A23" s="20" t="s">
        <v>36</v>
      </c>
      <c r="B23" s="20" t="s">
        <v>37</v>
      </c>
      <c r="C23" s="20">
        <v>71</v>
      </c>
      <c r="D23" s="20"/>
      <c r="E23" s="20">
        <f t="shared" si="0"/>
        <v>71</v>
      </c>
      <c r="F23" s="20">
        <f t="shared" si="1"/>
        <v>47</v>
      </c>
    </row>
    <row r="24" spans="1:6" s="2" customFormat="1" ht="18.75" x14ac:dyDescent="0.3">
      <c r="A24" s="20" t="s">
        <v>105</v>
      </c>
      <c r="B24" s="20" t="s">
        <v>106</v>
      </c>
      <c r="C24" s="20">
        <v>70</v>
      </c>
      <c r="D24" s="20">
        <v>174</v>
      </c>
      <c r="E24" s="20">
        <f t="shared" si="0"/>
        <v>244</v>
      </c>
      <c r="F24" s="20">
        <f t="shared" si="1"/>
        <v>13</v>
      </c>
    </row>
    <row r="25" spans="1:6" s="2" customFormat="1" ht="18.75" x14ac:dyDescent="0.3">
      <c r="A25" s="20" t="s">
        <v>225</v>
      </c>
      <c r="B25" s="20" t="s">
        <v>226</v>
      </c>
      <c r="C25" s="20">
        <v>69</v>
      </c>
      <c r="D25" s="20">
        <v>157</v>
      </c>
      <c r="E25" s="20">
        <f t="shared" si="0"/>
        <v>226</v>
      </c>
      <c r="F25" s="20">
        <f t="shared" si="1"/>
        <v>22</v>
      </c>
    </row>
    <row r="26" spans="1:6" s="2" customFormat="1" ht="18.75" x14ac:dyDescent="0.3">
      <c r="A26" s="20" t="s">
        <v>27</v>
      </c>
      <c r="B26" s="20" t="s">
        <v>28</v>
      </c>
      <c r="C26" s="20">
        <v>68</v>
      </c>
      <c r="D26" s="20">
        <v>162</v>
      </c>
      <c r="E26" s="20">
        <f t="shared" si="0"/>
        <v>230</v>
      </c>
      <c r="F26" s="20">
        <f t="shared" si="1"/>
        <v>20</v>
      </c>
    </row>
    <row r="27" spans="1:6" s="2" customFormat="1" ht="18.75" x14ac:dyDescent="0.3">
      <c r="A27" s="20" t="s">
        <v>130</v>
      </c>
      <c r="B27" s="20" t="s">
        <v>131</v>
      </c>
      <c r="C27" s="20">
        <v>68</v>
      </c>
      <c r="D27" s="20">
        <v>167</v>
      </c>
      <c r="E27" s="20">
        <f t="shared" si="0"/>
        <v>235</v>
      </c>
      <c r="F27" s="20">
        <f t="shared" si="1"/>
        <v>17</v>
      </c>
    </row>
    <row r="28" spans="1:6" s="2" customFormat="1" ht="18.75" x14ac:dyDescent="0.3">
      <c r="A28" s="20" t="s">
        <v>162</v>
      </c>
      <c r="B28" s="20" t="s">
        <v>163</v>
      </c>
      <c r="C28" s="20">
        <v>67</v>
      </c>
      <c r="D28" s="20">
        <v>176</v>
      </c>
      <c r="E28" s="20">
        <f t="shared" si="0"/>
        <v>243</v>
      </c>
      <c r="F28" s="20">
        <f t="shared" si="1"/>
        <v>15</v>
      </c>
    </row>
    <row r="29" spans="1:6" s="2" customFormat="1" ht="18.75" x14ac:dyDescent="0.3">
      <c r="A29" s="20" t="s">
        <v>211</v>
      </c>
      <c r="B29" s="20" t="s">
        <v>212</v>
      </c>
      <c r="C29" s="20">
        <v>66</v>
      </c>
      <c r="D29" s="20">
        <v>209</v>
      </c>
      <c r="E29" s="20">
        <f t="shared" si="0"/>
        <v>275</v>
      </c>
      <c r="F29" s="20">
        <f t="shared" si="1"/>
        <v>6</v>
      </c>
    </row>
    <row r="30" spans="1:6" s="2" customFormat="1" ht="18.75" x14ac:dyDescent="0.3">
      <c r="A30" s="20" t="s">
        <v>242</v>
      </c>
      <c r="B30" s="20" t="s">
        <v>243</v>
      </c>
      <c r="C30" s="20">
        <v>66</v>
      </c>
      <c r="D30" s="20">
        <v>195</v>
      </c>
      <c r="E30" s="20">
        <f t="shared" si="0"/>
        <v>261</v>
      </c>
      <c r="F30" s="20">
        <f t="shared" si="1"/>
        <v>8</v>
      </c>
    </row>
    <row r="31" spans="1:6" s="2" customFormat="1" ht="18.75" x14ac:dyDescent="0.3">
      <c r="A31" s="20" t="s">
        <v>204</v>
      </c>
      <c r="B31" s="20" t="s">
        <v>252</v>
      </c>
      <c r="C31" s="20">
        <v>66</v>
      </c>
      <c r="D31" s="20">
        <v>152</v>
      </c>
      <c r="E31" s="20">
        <f t="shared" si="0"/>
        <v>218</v>
      </c>
      <c r="F31" s="20">
        <f t="shared" si="1"/>
        <v>26</v>
      </c>
    </row>
    <row r="32" spans="1:6" s="2" customFormat="1" ht="18.75" x14ac:dyDescent="0.3">
      <c r="A32" s="20" t="s">
        <v>190</v>
      </c>
      <c r="B32" s="20" t="s">
        <v>8</v>
      </c>
      <c r="C32" s="20">
        <v>65</v>
      </c>
      <c r="D32" s="20">
        <v>106</v>
      </c>
      <c r="E32" s="20">
        <f t="shared" si="0"/>
        <v>171</v>
      </c>
      <c r="F32" s="20">
        <f t="shared" si="1"/>
        <v>37</v>
      </c>
    </row>
    <row r="33" spans="1:6" s="2" customFormat="1" ht="18.75" x14ac:dyDescent="0.3">
      <c r="A33" s="20" t="s">
        <v>78</v>
      </c>
      <c r="B33" s="20" t="s">
        <v>79</v>
      </c>
      <c r="C33" s="20">
        <v>64</v>
      </c>
      <c r="D33" s="20">
        <v>173</v>
      </c>
      <c r="E33" s="20">
        <f t="shared" si="0"/>
        <v>237</v>
      </c>
      <c r="F33" s="20">
        <f t="shared" si="1"/>
        <v>16</v>
      </c>
    </row>
    <row r="34" spans="1:6" s="2" customFormat="1" ht="18.75" x14ac:dyDescent="0.3">
      <c r="A34" s="20" t="s">
        <v>57</v>
      </c>
      <c r="B34" s="20" t="s">
        <v>58</v>
      </c>
      <c r="C34" s="20">
        <v>63</v>
      </c>
      <c r="D34" s="20">
        <v>172</v>
      </c>
      <c r="E34" s="20">
        <f t="shared" si="0"/>
        <v>235</v>
      </c>
      <c r="F34" s="20">
        <f t="shared" si="1"/>
        <v>17</v>
      </c>
    </row>
    <row r="35" spans="1:6" s="2" customFormat="1" ht="18.75" x14ac:dyDescent="0.3">
      <c r="A35" s="20" t="s">
        <v>70</v>
      </c>
      <c r="B35" s="20" t="s">
        <v>71</v>
      </c>
      <c r="C35" s="20">
        <v>63</v>
      </c>
      <c r="D35" s="20">
        <v>162</v>
      </c>
      <c r="E35" s="20">
        <f t="shared" si="0"/>
        <v>225</v>
      </c>
      <c r="F35" s="20">
        <f t="shared" si="1"/>
        <v>23</v>
      </c>
    </row>
    <row r="36" spans="1:6" s="2" customFormat="1" ht="18.75" x14ac:dyDescent="0.3">
      <c r="A36" s="20" t="s">
        <v>279</v>
      </c>
      <c r="B36" s="20" t="s">
        <v>280</v>
      </c>
      <c r="C36" s="20">
        <v>61</v>
      </c>
      <c r="D36" s="20">
        <v>139</v>
      </c>
      <c r="E36" s="20">
        <f t="shared" si="0"/>
        <v>200</v>
      </c>
      <c r="F36" s="20">
        <f t="shared" si="1"/>
        <v>30</v>
      </c>
    </row>
    <row r="37" spans="1:6" s="2" customFormat="1" ht="18.75" x14ac:dyDescent="0.3">
      <c r="A37" s="20" t="s">
        <v>305</v>
      </c>
      <c r="B37" s="20" t="s">
        <v>306</v>
      </c>
      <c r="C37" s="20">
        <v>61</v>
      </c>
      <c r="D37" s="20">
        <v>88</v>
      </c>
      <c r="E37" s="20">
        <f t="shared" si="0"/>
        <v>149</v>
      </c>
      <c r="F37" s="20">
        <f t="shared" si="1"/>
        <v>42</v>
      </c>
    </row>
    <row r="38" spans="1:6" s="2" customFormat="1" ht="18.75" x14ac:dyDescent="0.3">
      <c r="A38" s="20" t="s">
        <v>123</v>
      </c>
      <c r="B38" s="20" t="s">
        <v>124</v>
      </c>
      <c r="C38" s="20">
        <v>60</v>
      </c>
      <c r="D38" s="20">
        <v>126</v>
      </c>
      <c r="E38" s="20">
        <f t="shared" si="0"/>
        <v>186</v>
      </c>
      <c r="F38" s="20">
        <f t="shared" si="1"/>
        <v>33</v>
      </c>
    </row>
    <row r="39" spans="1:6" s="2" customFormat="1" ht="18.75" x14ac:dyDescent="0.3">
      <c r="A39" s="20" t="s">
        <v>204</v>
      </c>
      <c r="B39" s="20" t="s">
        <v>205</v>
      </c>
      <c r="C39" s="20">
        <v>60</v>
      </c>
      <c r="D39" s="20">
        <v>109</v>
      </c>
      <c r="E39" s="20">
        <f t="shared" si="0"/>
        <v>169</v>
      </c>
      <c r="F39" s="20">
        <f t="shared" si="1"/>
        <v>38</v>
      </c>
    </row>
    <row r="40" spans="1:6" s="2" customFormat="1" ht="18.75" x14ac:dyDescent="0.3">
      <c r="A40" s="20" t="s">
        <v>197</v>
      </c>
      <c r="B40" s="20" t="s">
        <v>198</v>
      </c>
      <c r="C40" s="20">
        <v>59</v>
      </c>
      <c r="D40" s="20">
        <v>151</v>
      </c>
      <c r="E40" s="20">
        <f t="shared" si="0"/>
        <v>210</v>
      </c>
      <c r="F40" s="20">
        <f t="shared" si="1"/>
        <v>28</v>
      </c>
    </row>
    <row r="41" spans="1:6" s="2" customFormat="1" ht="18.75" x14ac:dyDescent="0.3">
      <c r="A41" s="20" t="s">
        <v>232</v>
      </c>
      <c r="B41" s="20" t="s">
        <v>341</v>
      </c>
      <c r="C41" s="20">
        <v>56</v>
      </c>
      <c r="D41" s="20">
        <v>122</v>
      </c>
      <c r="E41" s="20">
        <f t="shared" si="0"/>
        <v>178</v>
      </c>
      <c r="F41" s="20">
        <f t="shared" si="1"/>
        <v>35</v>
      </c>
    </row>
    <row r="42" spans="1:6" s="2" customFormat="1" ht="18.75" x14ac:dyDescent="0.3">
      <c r="A42" s="20" t="s">
        <v>114</v>
      </c>
      <c r="B42" s="20" t="s">
        <v>115</v>
      </c>
      <c r="C42" s="20">
        <v>55</v>
      </c>
      <c r="D42" s="20">
        <v>130</v>
      </c>
      <c r="E42" s="20">
        <f t="shared" si="0"/>
        <v>185</v>
      </c>
      <c r="F42" s="20">
        <f t="shared" si="1"/>
        <v>34</v>
      </c>
    </row>
    <row r="43" spans="1:6" s="2" customFormat="1" ht="18.75" x14ac:dyDescent="0.3">
      <c r="A43" s="20" t="s">
        <v>8</v>
      </c>
      <c r="B43" s="20" t="s">
        <v>9</v>
      </c>
      <c r="C43" s="20">
        <v>50</v>
      </c>
      <c r="D43" s="20">
        <v>89</v>
      </c>
      <c r="E43" s="20">
        <f t="shared" si="0"/>
        <v>139</v>
      </c>
      <c r="F43" s="20">
        <f t="shared" si="1"/>
        <v>44</v>
      </c>
    </row>
    <row r="44" spans="1:6" s="2" customFormat="1" ht="18.75" x14ac:dyDescent="0.3">
      <c r="A44" s="20" t="s">
        <v>279</v>
      </c>
      <c r="B44" s="20" t="s">
        <v>289</v>
      </c>
      <c r="C44" s="20">
        <v>49</v>
      </c>
      <c r="D44" s="20">
        <v>152</v>
      </c>
      <c r="E44" s="20">
        <f t="shared" si="0"/>
        <v>201</v>
      </c>
      <c r="F44" s="20">
        <f t="shared" si="1"/>
        <v>29</v>
      </c>
    </row>
    <row r="45" spans="1:6" s="2" customFormat="1" ht="18.75" x14ac:dyDescent="0.3">
      <c r="A45" s="20" t="s">
        <v>45</v>
      </c>
      <c r="B45" s="20" t="s">
        <v>46</v>
      </c>
      <c r="C45" s="20">
        <v>47</v>
      </c>
      <c r="D45" s="20">
        <v>116</v>
      </c>
      <c r="E45" s="20">
        <f t="shared" si="0"/>
        <v>163</v>
      </c>
      <c r="F45" s="20">
        <f t="shared" si="1"/>
        <v>39</v>
      </c>
    </row>
    <row r="46" spans="1:6" s="2" customFormat="1" ht="18.75" x14ac:dyDescent="0.3">
      <c r="A46" s="20" t="s">
        <v>320</v>
      </c>
      <c r="B46" s="20" t="s">
        <v>321</v>
      </c>
      <c r="C46" s="20">
        <v>45</v>
      </c>
      <c r="D46" s="20">
        <v>116</v>
      </c>
      <c r="E46" s="20">
        <f t="shared" si="0"/>
        <v>161</v>
      </c>
      <c r="F46" s="20">
        <f t="shared" si="1"/>
        <v>40</v>
      </c>
    </row>
    <row r="47" spans="1:6" s="2" customFormat="1" ht="18.75" x14ac:dyDescent="0.3">
      <c r="A47" s="20" t="s">
        <v>333</v>
      </c>
      <c r="B47" s="20" t="s">
        <v>327</v>
      </c>
      <c r="C47" s="20">
        <v>43</v>
      </c>
      <c r="D47" s="20">
        <v>71</v>
      </c>
      <c r="E47" s="20">
        <f t="shared" si="0"/>
        <v>114</v>
      </c>
      <c r="F47" s="20">
        <f t="shared" si="1"/>
        <v>45</v>
      </c>
    </row>
    <row r="48" spans="1:6" s="2" customFormat="1" ht="18.75" x14ac:dyDescent="0.3">
      <c r="A48" s="20" t="s">
        <v>336</v>
      </c>
      <c r="B48" s="20" t="s">
        <v>337</v>
      </c>
      <c r="C48" s="20">
        <v>43</v>
      </c>
      <c r="D48" s="20">
        <v>57</v>
      </c>
      <c r="E48" s="20">
        <f t="shared" si="0"/>
        <v>100</v>
      </c>
      <c r="F48" s="20">
        <f t="shared" si="1"/>
        <v>46</v>
      </c>
    </row>
    <row r="49" spans="1:6" s="2" customFormat="1" ht="18.75" x14ac:dyDescent="0.3">
      <c r="A49" s="20" t="s">
        <v>232</v>
      </c>
      <c r="B49" s="20" t="s">
        <v>233</v>
      </c>
      <c r="C49" s="20">
        <v>36</v>
      </c>
      <c r="D49" s="20">
        <v>107</v>
      </c>
      <c r="E49" s="20">
        <f t="shared" si="0"/>
        <v>143</v>
      </c>
      <c r="F49" s="20">
        <f t="shared" si="1"/>
        <v>43</v>
      </c>
    </row>
    <row r="51" spans="1:6" x14ac:dyDescent="0.25">
      <c r="A51" s="18"/>
    </row>
    <row r="52" spans="1:6" x14ac:dyDescent="0.25">
      <c r="A52" s="18"/>
    </row>
  </sheetData>
  <sortState xmlns:xlrd2="http://schemas.microsoft.com/office/spreadsheetml/2017/richdata2" ref="A3:E49">
    <sortCondition ref="B3:B49"/>
  </sortState>
  <phoneticPr fontId="2" type="noConversion"/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9C37-42FD-4F2A-AEC2-1348CFA03221}">
  <dimension ref="A1:AA115"/>
  <sheetViews>
    <sheetView workbookViewId="0">
      <selection activeCell="E18" sqref="E18"/>
    </sheetView>
  </sheetViews>
  <sheetFormatPr defaultRowHeight="15" x14ac:dyDescent="0.25"/>
  <cols>
    <col min="1" max="1" width="7.140625" customWidth="1"/>
    <col min="2" max="2" width="6.140625" hidden="1" customWidth="1"/>
    <col min="3" max="3" width="3" hidden="1" customWidth="1"/>
    <col min="4" max="4" width="10.28515625" bestFit="1" customWidth="1"/>
    <col min="5" max="5" width="11.7109375" bestFit="1" customWidth="1"/>
    <col min="6" max="6" width="12.42578125" bestFit="1" customWidth="1"/>
    <col min="7" max="7" width="5" customWidth="1"/>
    <col min="8" max="8" width="15.5703125" bestFit="1" customWidth="1"/>
    <col min="9" max="9" width="7.28515625" bestFit="1" customWidth="1"/>
    <col min="10" max="10" width="14.7109375" bestFit="1" customWidth="1"/>
    <col min="11" max="11" width="9.42578125" hidden="1" customWidth="1"/>
    <col min="12" max="12" width="12" hidden="1" customWidth="1"/>
    <col min="13" max="13" width="22.28515625" hidden="1" customWidth="1"/>
    <col min="14" max="14" width="11.85546875" hidden="1" customWidth="1"/>
    <col min="15" max="15" width="22.140625" hidden="1" customWidth="1"/>
    <col min="16" max="16" width="17.140625" customWidth="1"/>
    <col min="17" max="17" width="10.5703125" customWidth="1"/>
    <col min="18" max="18" width="8.7109375" customWidth="1"/>
    <col min="19" max="19" width="18.140625" hidden="1" customWidth="1"/>
    <col min="20" max="20" width="9.42578125" hidden="1" customWidth="1"/>
    <col min="21" max="21" width="9.85546875" hidden="1" customWidth="1"/>
    <col min="22" max="22" width="17.42578125" hidden="1" customWidth="1"/>
    <col min="23" max="23" width="9.5703125" hidden="1" customWidth="1"/>
    <col min="24" max="24" width="6.7109375" hidden="1" customWidth="1"/>
    <col min="25" max="25" width="8.140625" hidden="1" customWidth="1"/>
    <col min="26" max="26" width="0" hidden="1" customWidth="1"/>
    <col min="27" max="27" width="9.7109375" customWidth="1"/>
  </cols>
  <sheetData>
    <row r="1" spans="1:27" x14ac:dyDescent="0.25">
      <c r="A1" s="3" t="s">
        <v>432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19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 ht="45" x14ac:dyDescent="0.25">
      <c r="A2" s="4" t="s">
        <v>431</v>
      </c>
      <c r="B2" s="4" t="s">
        <v>6</v>
      </c>
      <c r="C2" s="4"/>
      <c r="D2" s="4" t="s">
        <v>0</v>
      </c>
      <c r="E2" s="4" t="s">
        <v>1</v>
      </c>
      <c r="F2" s="4" t="s">
        <v>2</v>
      </c>
      <c r="G2" s="4" t="s">
        <v>10</v>
      </c>
      <c r="H2" s="4"/>
      <c r="I2" s="4" t="s">
        <v>13</v>
      </c>
      <c r="J2" s="4" t="s">
        <v>15</v>
      </c>
      <c r="K2" s="4" t="s">
        <v>3</v>
      </c>
      <c r="L2" s="4" t="s">
        <v>5</v>
      </c>
      <c r="M2" s="4" t="s">
        <v>18</v>
      </c>
      <c r="N2" s="4" t="s">
        <v>33</v>
      </c>
      <c r="O2" s="9" t="s">
        <v>21</v>
      </c>
      <c r="P2" s="4" t="s">
        <v>4</v>
      </c>
      <c r="Q2" s="4" t="s">
        <v>24</v>
      </c>
      <c r="R2" s="4" t="s">
        <v>25</v>
      </c>
      <c r="S2" s="4" t="s">
        <v>362</v>
      </c>
      <c r="T2" s="4" t="s">
        <v>400</v>
      </c>
      <c r="U2" s="4" t="s">
        <v>401</v>
      </c>
      <c r="V2" s="4" t="s">
        <v>402</v>
      </c>
      <c r="W2" s="4" t="s">
        <v>403</v>
      </c>
      <c r="X2" s="3" t="s">
        <v>406</v>
      </c>
      <c r="Y2" s="3" t="s">
        <v>407</v>
      </c>
      <c r="Z2" s="3"/>
    </row>
    <row r="3" spans="1:27" s="2" customFormat="1" ht="30" x14ac:dyDescent="0.25">
      <c r="A3" s="5"/>
      <c r="B3" s="5" t="s">
        <v>7</v>
      </c>
      <c r="C3" s="5" t="s">
        <v>359</v>
      </c>
      <c r="D3" s="6" t="s">
        <v>45</v>
      </c>
      <c r="E3" s="6" t="s">
        <v>46</v>
      </c>
      <c r="F3" s="8">
        <v>41994</v>
      </c>
      <c r="G3" s="6" t="s">
        <v>26</v>
      </c>
      <c r="H3" s="6" t="s">
        <v>48</v>
      </c>
      <c r="I3" s="6" t="s">
        <v>49</v>
      </c>
      <c r="J3" s="6" t="s">
        <v>50</v>
      </c>
      <c r="K3" s="6" t="s">
        <v>17</v>
      </c>
      <c r="L3" s="6">
        <v>1412211064</v>
      </c>
      <c r="M3" s="6" t="s">
        <v>51</v>
      </c>
      <c r="N3" s="6">
        <v>776223310</v>
      </c>
      <c r="O3" s="10" t="s">
        <v>52</v>
      </c>
      <c r="P3" s="6" t="s">
        <v>53</v>
      </c>
      <c r="Q3" s="6" t="s">
        <v>54</v>
      </c>
      <c r="R3" s="6" t="s">
        <v>55</v>
      </c>
      <c r="S3" s="6" t="s">
        <v>363</v>
      </c>
      <c r="T3" s="6"/>
      <c r="U3" s="6"/>
      <c r="V3" s="6"/>
      <c r="W3" s="6" t="s">
        <v>19</v>
      </c>
      <c r="X3" s="6"/>
      <c r="Y3" s="5"/>
      <c r="Z3" s="5"/>
    </row>
    <row r="4" spans="1:27" s="2" customFormat="1" ht="30.6" customHeight="1" x14ac:dyDescent="0.25">
      <c r="A4" s="5"/>
      <c r="B4" s="5" t="s">
        <v>7</v>
      </c>
      <c r="C4" s="5" t="s">
        <v>359</v>
      </c>
      <c r="D4" s="6" t="s">
        <v>320</v>
      </c>
      <c r="E4" s="6" t="s">
        <v>321</v>
      </c>
      <c r="F4" s="8">
        <v>41374</v>
      </c>
      <c r="G4" s="6" t="s">
        <v>26</v>
      </c>
      <c r="H4" s="6" t="s">
        <v>322</v>
      </c>
      <c r="I4" s="6" t="s">
        <v>323</v>
      </c>
      <c r="J4" s="6" t="s">
        <v>324</v>
      </c>
      <c r="K4" s="6" t="s">
        <v>17</v>
      </c>
      <c r="L4" s="6">
        <v>1404101677</v>
      </c>
      <c r="M4" s="6" t="s">
        <v>325</v>
      </c>
      <c r="N4" s="6">
        <v>606672265</v>
      </c>
      <c r="O4" s="10" t="s">
        <v>326</v>
      </c>
      <c r="P4" s="6"/>
      <c r="Q4" s="6" t="s">
        <v>54</v>
      </c>
      <c r="R4" s="6"/>
      <c r="S4" s="6" t="s">
        <v>363</v>
      </c>
      <c r="T4" s="6" t="s">
        <v>7</v>
      </c>
      <c r="U4" s="6"/>
      <c r="V4" s="6"/>
      <c r="W4" s="6" t="s">
        <v>19</v>
      </c>
      <c r="X4" s="6"/>
      <c r="Y4" s="5"/>
      <c r="Z4" s="5"/>
      <c r="AA4" s="18"/>
    </row>
    <row r="5" spans="1:27" s="2" customFormat="1" ht="30" x14ac:dyDescent="0.25">
      <c r="A5" s="5"/>
      <c r="B5" s="5" t="s">
        <v>7</v>
      </c>
      <c r="C5" s="5" t="s">
        <v>359</v>
      </c>
      <c r="D5" s="6" t="s">
        <v>333</v>
      </c>
      <c r="E5" s="6" t="s">
        <v>327</v>
      </c>
      <c r="F5" s="8">
        <v>42096</v>
      </c>
      <c r="G5" s="6" t="s">
        <v>26</v>
      </c>
      <c r="H5" s="6" t="s">
        <v>334</v>
      </c>
      <c r="I5" s="6" t="s">
        <v>335</v>
      </c>
      <c r="J5" s="6" t="s">
        <v>329</v>
      </c>
      <c r="K5" s="6" t="s">
        <v>158</v>
      </c>
      <c r="L5" s="6">
        <v>1504020188</v>
      </c>
      <c r="M5" s="6" t="s">
        <v>330</v>
      </c>
      <c r="N5" s="6">
        <v>737505879</v>
      </c>
      <c r="O5" s="10" t="s">
        <v>331</v>
      </c>
      <c r="P5" s="6" t="s">
        <v>332</v>
      </c>
      <c r="Q5" s="6" t="s">
        <v>113</v>
      </c>
      <c r="R5" s="6" t="s">
        <v>104</v>
      </c>
      <c r="S5" s="13" t="s">
        <v>367</v>
      </c>
      <c r="T5" s="6" t="s">
        <v>7</v>
      </c>
      <c r="U5" s="6"/>
      <c r="V5" s="6"/>
      <c r="W5" s="6" t="s">
        <v>19</v>
      </c>
      <c r="X5" s="6"/>
      <c r="Y5" s="5"/>
      <c r="Z5" s="5"/>
      <c r="AA5" s="18"/>
    </row>
    <row r="6" spans="1:27" s="2" customFormat="1" ht="30" x14ac:dyDescent="0.25">
      <c r="A6" s="5"/>
      <c r="B6" s="5" t="s">
        <v>7</v>
      </c>
      <c r="C6" s="5" t="s">
        <v>359</v>
      </c>
      <c r="D6" s="6" t="s">
        <v>60</v>
      </c>
      <c r="E6" s="6" t="s">
        <v>61</v>
      </c>
      <c r="F6" s="8">
        <v>41520</v>
      </c>
      <c r="G6" s="6" t="s">
        <v>47</v>
      </c>
      <c r="H6" s="6" t="s">
        <v>62</v>
      </c>
      <c r="I6" s="6" t="s">
        <v>63</v>
      </c>
      <c r="J6" s="6" t="s">
        <v>64</v>
      </c>
      <c r="K6" s="6" t="s">
        <v>17</v>
      </c>
      <c r="L6" s="6">
        <v>1309030074</v>
      </c>
      <c r="M6" s="6" t="s">
        <v>65</v>
      </c>
      <c r="N6" s="6">
        <v>607634411</v>
      </c>
      <c r="O6" s="10" t="s">
        <v>66</v>
      </c>
      <c r="P6" s="6" t="s">
        <v>67</v>
      </c>
      <c r="Q6" s="6" t="s">
        <v>68</v>
      </c>
      <c r="R6" s="6" t="s">
        <v>69</v>
      </c>
      <c r="S6" s="13" t="s">
        <v>364</v>
      </c>
      <c r="T6" s="6" t="s">
        <v>7</v>
      </c>
      <c r="U6" s="6"/>
      <c r="V6" s="6"/>
      <c r="W6" s="6" t="s">
        <v>19</v>
      </c>
      <c r="X6" s="6"/>
      <c r="Y6" s="5"/>
      <c r="Z6" s="5"/>
    </row>
    <row r="7" spans="1:27" s="2" customFormat="1" ht="24.75" x14ac:dyDescent="0.25">
      <c r="A7" s="5"/>
      <c r="B7" s="5" t="s">
        <v>7</v>
      </c>
      <c r="C7" s="5" t="s">
        <v>359</v>
      </c>
      <c r="D7" s="6" t="s">
        <v>123</v>
      </c>
      <c r="E7" s="6" t="s">
        <v>124</v>
      </c>
      <c r="F7" s="8">
        <v>41530</v>
      </c>
      <c r="G7" s="6" t="s">
        <v>47</v>
      </c>
      <c r="H7" s="6" t="s">
        <v>125</v>
      </c>
      <c r="I7" s="6" t="s">
        <v>126</v>
      </c>
      <c r="J7" s="6" t="s">
        <v>127</v>
      </c>
      <c r="K7" s="6" t="s">
        <v>17</v>
      </c>
      <c r="L7" s="6">
        <v>1309130889</v>
      </c>
      <c r="M7" s="6" t="s">
        <v>128</v>
      </c>
      <c r="N7" s="6">
        <v>777073513</v>
      </c>
      <c r="O7" s="10" t="s">
        <v>129</v>
      </c>
      <c r="P7" s="6"/>
      <c r="Q7" s="6" t="s">
        <v>122</v>
      </c>
      <c r="R7" s="6" t="s">
        <v>26</v>
      </c>
      <c r="S7" s="13" t="s">
        <v>368</v>
      </c>
      <c r="T7" s="6" t="s">
        <v>7</v>
      </c>
      <c r="U7" s="6"/>
      <c r="V7" s="6"/>
      <c r="W7" s="6" t="s">
        <v>19</v>
      </c>
      <c r="X7" s="6"/>
      <c r="Y7" s="5"/>
      <c r="Z7" s="5"/>
    </row>
    <row r="8" spans="1:27" s="2" customFormat="1" x14ac:dyDescent="0.25">
      <c r="A8" s="5"/>
      <c r="B8" s="5" t="s">
        <v>7</v>
      </c>
      <c r="C8" s="5" t="s">
        <v>359</v>
      </c>
      <c r="D8" s="6" t="s">
        <v>148</v>
      </c>
      <c r="E8" s="6" t="s">
        <v>149</v>
      </c>
      <c r="F8" s="8">
        <v>41733</v>
      </c>
      <c r="G8" s="6" t="s">
        <v>47</v>
      </c>
      <c r="H8" s="6" t="s">
        <v>150</v>
      </c>
      <c r="I8" s="6"/>
      <c r="J8" s="6" t="s">
        <v>151</v>
      </c>
      <c r="K8" s="6" t="s">
        <v>17</v>
      </c>
      <c r="L8" s="6">
        <v>1404040880</v>
      </c>
      <c r="M8" s="6" t="s">
        <v>152</v>
      </c>
      <c r="N8" s="6">
        <v>732234230</v>
      </c>
      <c r="O8" s="10" t="s">
        <v>153</v>
      </c>
      <c r="P8" s="6" t="s">
        <v>43</v>
      </c>
      <c r="Q8" s="6" t="s">
        <v>44</v>
      </c>
      <c r="R8" s="6"/>
      <c r="S8" s="6" t="s">
        <v>363</v>
      </c>
      <c r="T8" s="6"/>
      <c r="U8" s="6"/>
      <c r="V8" s="6"/>
      <c r="W8" s="6" t="s">
        <v>19</v>
      </c>
      <c r="X8" s="6"/>
      <c r="Y8" s="5"/>
      <c r="Z8" s="5"/>
    </row>
    <row r="9" spans="1:27" s="2" customFormat="1" ht="30" x14ac:dyDescent="0.25">
      <c r="A9" s="5"/>
      <c r="B9" s="5" t="s">
        <v>7</v>
      </c>
      <c r="C9" s="5" t="s">
        <v>359</v>
      </c>
      <c r="D9" s="6" t="s">
        <v>220</v>
      </c>
      <c r="E9" s="6" t="s">
        <v>221</v>
      </c>
      <c r="F9" s="8">
        <v>41549</v>
      </c>
      <c r="G9" s="6" t="s">
        <v>47</v>
      </c>
      <c r="H9" s="6" t="s">
        <v>222</v>
      </c>
      <c r="I9" s="6" t="s">
        <v>192</v>
      </c>
      <c r="J9" s="6" t="s">
        <v>193</v>
      </c>
      <c r="K9" s="6" t="s">
        <v>17</v>
      </c>
      <c r="L9" s="6">
        <v>1310020008</v>
      </c>
      <c r="M9" s="6" t="s">
        <v>223</v>
      </c>
      <c r="N9" s="6">
        <v>736602965</v>
      </c>
      <c r="O9" s="10" t="s">
        <v>224</v>
      </c>
      <c r="P9" s="6" t="s">
        <v>161</v>
      </c>
      <c r="Q9" s="6" t="s">
        <v>361</v>
      </c>
      <c r="R9" s="6"/>
      <c r="S9" s="6" t="s">
        <v>363</v>
      </c>
      <c r="T9" s="6"/>
      <c r="U9" s="6"/>
      <c r="V9" s="6"/>
      <c r="W9" s="6" t="s">
        <v>19</v>
      </c>
      <c r="X9" s="6"/>
      <c r="Y9" s="5"/>
      <c r="Z9" s="5"/>
    </row>
    <row r="10" spans="1:27" s="2" customFormat="1" ht="30" x14ac:dyDescent="0.25">
      <c r="A10" s="5"/>
      <c r="B10" s="5" t="s">
        <v>7</v>
      </c>
      <c r="C10" s="5" t="s">
        <v>359</v>
      </c>
      <c r="D10" s="6" t="s">
        <v>305</v>
      </c>
      <c r="E10" s="6" t="s">
        <v>306</v>
      </c>
      <c r="F10" s="8">
        <v>41731</v>
      </c>
      <c r="G10" s="6" t="s">
        <v>47</v>
      </c>
      <c r="H10" s="6" t="s">
        <v>307</v>
      </c>
      <c r="I10" s="6" t="s">
        <v>308</v>
      </c>
      <c r="J10" s="6" t="s">
        <v>309</v>
      </c>
      <c r="K10" s="6" t="s">
        <v>194</v>
      </c>
      <c r="L10" s="6">
        <v>1404020299</v>
      </c>
      <c r="M10" s="6" t="s">
        <v>310</v>
      </c>
      <c r="N10" s="6">
        <v>725811724</v>
      </c>
      <c r="O10" s="10" t="s">
        <v>311</v>
      </c>
      <c r="P10" s="6" t="s">
        <v>312</v>
      </c>
      <c r="Q10" s="6" t="s">
        <v>361</v>
      </c>
      <c r="R10" s="6"/>
      <c r="S10" s="6" t="s">
        <v>363</v>
      </c>
      <c r="T10" s="6"/>
      <c r="U10" s="6"/>
      <c r="V10" s="6"/>
      <c r="W10" s="6" t="s">
        <v>19</v>
      </c>
      <c r="X10" s="6"/>
      <c r="Y10" s="5"/>
      <c r="Z10" s="5"/>
      <c r="AA10" s="18"/>
    </row>
    <row r="11" spans="1:27" s="2" customFormat="1" ht="30" x14ac:dyDescent="0.25">
      <c r="A11" s="5"/>
      <c r="B11" s="5" t="s">
        <v>7</v>
      </c>
      <c r="C11" s="5" t="s">
        <v>359</v>
      </c>
      <c r="D11" s="6" t="s">
        <v>8</v>
      </c>
      <c r="E11" s="6" t="s">
        <v>9</v>
      </c>
      <c r="F11" s="8">
        <v>41272</v>
      </c>
      <c r="G11" s="8" t="s">
        <v>11</v>
      </c>
      <c r="H11" s="8" t="s">
        <v>12</v>
      </c>
      <c r="I11" s="8" t="s">
        <v>14</v>
      </c>
      <c r="J11" s="8" t="s">
        <v>16</v>
      </c>
      <c r="K11" s="8" t="s">
        <v>17</v>
      </c>
      <c r="L11" s="6">
        <v>1212290453</v>
      </c>
      <c r="M11" s="8" t="s">
        <v>20</v>
      </c>
      <c r="N11" s="6">
        <v>605803409</v>
      </c>
      <c r="O11" s="12" t="s">
        <v>22</v>
      </c>
      <c r="P11" s="8" t="s">
        <v>23</v>
      </c>
      <c r="Q11" s="6" t="s">
        <v>258</v>
      </c>
      <c r="R11" s="6"/>
      <c r="S11" s="6" t="s">
        <v>363</v>
      </c>
      <c r="T11" s="6" t="s">
        <v>7</v>
      </c>
      <c r="U11" s="6"/>
      <c r="V11" s="6"/>
      <c r="W11" s="6" t="s">
        <v>19</v>
      </c>
      <c r="X11" s="6"/>
      <c r="Y11" s="5"/>
      <c r="Z11" s="5"/>
    </row>
    <row r="12" spans="1:27" s="2" customFormat="1" ht="30" x14ac:dyDescent="0.25">
      <c r="A12" s="5"/>
      <c r="B12" s="5" t="s">
        <v>7</v>
      </c>
      <c r="C12" s="5" t="s">
        <v>359</v>
      </c>
      <c r="D12" s="6" t="s">
        <v>27</v>
      </c>
      <c r="E12" s="6" t="s">
        <v>28</v>
      </c>
      <c r="F12" s="8">
        <v>41317</v>
      </c>
      <c r="G12" s="6" t="s">
        <v>11</v>
      </c>
      <c r="H12" s="6" t="s">
        <v>29</v>
      </c>
      <c r="I12" s="6" t="s">
        <v>30</v>
      </c>
      <c r="J12" s="6" t="s">
        <v>31</v>
      </c>
      <c r="K12" s="6" t="s">
        <v>17</v>
      </c>
      <c r="L12" s="6">
        <v>1302120424</v>
      </c>
      <c r="M12" s="6" t="s">
        <v>32</v>
      </c>
      <c r="N12" s="6">
        <v>775636736</v>
      </c>
      <c r="O12" s="10" t="s">
        <v>34</v>
      </c>
      <c r="P12" s="6" t="s">
        <v>35</v>
      </c>
      <c r="Q12" s="6" t="s">
        <v>31</v>
      </c>
      <c r="R12" s="6" t="s">
        <v>433</v>
      </c>
      <c r="S12" s="13" t="s">
        <v>380</v>
      </c>
      <c r="T12" s="6"/>
      <c r="U12" s="6"/>
      <c r="V12" s="6"/>
      <c r="W12" s="6" t="s">
        <v>19</v>
      </c>
      <c r="X12" s="6"/>
      <c r="Y12" s="5"/>
      <c r="Z12" s="5"/>
    </row>
    <row r="13" spans="1:27" s="2" customFormat="1" ht="30" x14ac:dyDescent="0.25">
      <c r="A13" s="5"/>
      <c r="B13" s="5" t="s">
        <v>7</v>
      </c>
      <c r="C13" s="5" t="s">
        <v>359</v>
      </c>
      <c r="D13" s="6" t="s">
        <v>105</v>
      </c>
      <c r="E13" s="6" t="s">
        <v>106</v>
      </c>
      <c r="F13" s="8">
        <v>41157</v>
      </c>
      <c r="G13" s="6" t="s">
        <v>11</v>
      </c>
      <c r="H13" s="6" t="s">
        <v>107</v>
      </c>
      <c r="I13" s="6" t="s">
        <v>108</v>
      </c>
      <c r="J13" s="6" t="s">
        <v>109</v>
      </c>
      <c r="K13" s="6" t="s">
        <v>17</v>
      </c>
      <c r="L13" s="6">
        <v>1209050194</v>
      </c>
      <c r="M13" s="6" t="s">
        <v>110</v>
      </c>
      <c r="N13" s="6">
        <v>777699226</v>
      </c>
      <c r="O13" s="10" t="s">
        <v>111</v>
      </c>
      <c r="P13" s="6" t="s">
        <v>112</v>
      </c>
      <c r="Q13" s="6" t="s">
        <v>113</v>
      </c>
      <c r="R13" s="6" t="s">
        <v>69</v>
      </c>
      <c r="S13" s="13" t="s">
        <v>367</v>
      </c>
      <c r="T13" s="6" t="s">
        <v>7</v>
      </c>
      <c r="U13" s="6"/>
      <c r="V13" s="6"/>
      <c r="W13" s="6" t="s">
        <v>19</v>
      </c>
      <c r="X13" s="6"/>
      <c r="Y13" s="5"/>
      <c r="Z13" s="5"/>
    </row>
    <row r="14" spans="1:27" s="2" customFormat="1" ht="30" x14ac:dyDescent="0.25">
      <c r="A14" s="5"/>
      <c r="B14" s="5" t="s">
        <v>7</v>
      </c>
      <c r="C14" s="5" t="s">
        <v>359</v>
      </c>
      <c r="D14" s="6" t="s">
        <v>154</v>
      </c>
      <c r="E14" s="6" t="s">
        <v>164</v>
      </c>
      <c r="F14" s="8">
        <v>41438</v>
      </c>
      <c r="G14" s="6" t="s">
        <v>11</v>
      </c>
      <c r="H14" s="6" t="s">
        <v>155</v>
      </c>
      <c r="I14" s="6" t="s">
        <v>156</v>
      </c>
      <c r="J14" s="6" t="s">
        <v>157</v>
      </c>
      <c r="K14" s="6" t="s">
        <v>158</v>
      </c>
      <c r="L14" s="6">
        <v>1306130309</v>
      </c>
      <c r="M14" s="6" t="s">
        <v>159</v>
      </c>
      <c r="N14" s="6">
        <v>777548464</v>
      </c>
      <c r="O14" s="10" t="s">
        <v>160</v>
      </c>
      <c r="P14" s="6" t="s">
        <v>161</v>
      </c>
      <c r="Q14" s="6" t="s">
        <v>361</v>
      </c>
      <c r="R14" s="6" t="s">
        <v>26</v>
      </c>
      <c r="S14" s="6" t="s">
        <v>363</v>
      </c>
      <c r="T14" s="6"/>
      <c r="U14" s="6"/>
      <c r="V14" s="6"/>
      <c r="W14" s="6" t="s">
        <v>19</v>
      </c>
      <c r="X14" s="6"/>
      <c r="Y14" s="5"/>
      <c r="Z14" s="5"/>
    </row>
    <row r="15" spans="1:27" s="2" customFormat="1" ht="45" x14ac:dyDescent="0.25">
      <c r="A15" s="5"/>
      <c r="B15" s="5" t="s">
        <v>7</v>
      </c>
      <c r="C15" s="5" t="s">
        <v>359</v>
      </c>
      <c r="D15" s="6" t="s">
        <v>162</v>
      </c>
      <c r="E15" s="6" t="s">
        <v>163</v>
      </c>
      <c r="F15" s="8">
        <v>41383</v>
      </c>
      <c r="G15" s="6" t="s">
        <v>11</v>
      </c>
      <c r="H15" s="6" t="s">
        <v>385</v>
      </c>
      <c r="I15" s="6" t="s">
        <v>165</v>
      </c>
      <c r="J15" s="6" t="s">
        <v>174</v>
      </c>
      <c r="K15" s="6" t="s">
        <v>17</v>
      </c>
      <c r="L15" s="6" t="s">
        <v>424</v>
      </c>
      <c r="M15" s="6" t="s">
        <v>166</v>
      </c>
      <c r="N15" s="6">
        <v>604481797</v>
      </c>
      <c r="O15" s="10" t="s">
        <v>167</v>
      </c>
      <c r="P15" s="6" t="s">
        <v>168</v>
      </c>
      <c r="Q15" s="6" t="s">
        <v>169</v>
      </c>
      <c r="R15" s="6" t="s">
        <v>69</v>
      </c>
      <c r="S15" s="13" t="s">
        <v>370</v>
      </c>
      <c r="T15" s="6" t="s">
        <v>7</v>
      </c>
      <c r="U15" s="6" t="s">
        <v>363</v>
      </c>
      <c r="V15" s="6" t="s">
        <v>363</v>
      </c>
      <c r="W15" s="6" t="s">
        <v>404</v>
      </c>
      <c r="X15" s="6" t="s">
        <v>7</v>
      </c>
      <c r="Y15" s="5" t="s">
        <v>7</v>
      </c>
      <c r="Z15" s="5"/>
    </row>
    <row r="16" spans="1:27" s="2" customFormat="1" x14ac:dyDescent="0.25">
      <c r="A16" s="5"/>
      <c r="B16" s="5" t="s">
        <v>7</v>
      </c>
      <c r="C16" s="5" t="s">
        <v>359</v>
      </c>
      <c r="D16" s="6" t="s">
        <v>154</v>
      </c>
      <c r="E16" s="6" t="s">
        <v>180</v>
      </c>
      <c r="F16" s="8">
        <v>41188</v>
      </c>
      <c r="G16" s="6" t="s">
        <v>11</v>
      </c>
      <c r="H16" s="6" t="s">
        <v>181</v>
      </c>
      <c r="I16" s="6" t="s">
        <v>188</v>
      </c>
      <c r="J16" s="6" t="s">
        <v>182</v>
      </c>
      <c r="K16" s="6" t="s">
        <v>17</v>
      </c>
      <c r="L16" s="6">
        <v>1210060203</v>
      </c>
      <c r="M16" s="6" t="s">
        <v>183</v>
      </c>
      <c r="N16" s="6">
        <v>728985319</v>
      </c>
      <c r="O16" s="10" t="s">
        <v>184</v>
      </c>
      <c r="P16" s="6" t="s">
        <v>189</v>
      </c>
      <c r="Q16" s="6" t="s">
        <v>54</v>
      </c>
      <c r="R16" s="6" t="s">
        <v>69</v>
      </c>
      <c r="S16" s="13" t="s">
        <v>372</v>
      </c>
      <c r="T16" s="6" t="s">
        <v>7</v>
      </c>
      <c r="U16" s="6"/>
      <c r="V16" s="6"/>
      <c r="W16" s="6" t="s">
        <v>19</v>
      </c>
      <c r="X16" s="6"/>
      <c r="Y16" s="5"/>
      <c r="Z16" s="5"/>
    </row>
    <row r="17" spans="1:27" s="2" customFormat="1" ht="30" x14ac:dyDescent="0.25">
      <c r="A17" s="5"/>
      <c r="B17" s="5" t="s">
        <v>7</v>
      </c>
      <c r="C17" s="5" t="s">
        <v>359</v>
      </c>
      <c r="D17" s="6" t="s">
        <v>190</v>
      </c>
      <c r="E17" s="6" t="s">
        <v>8</v>
      </c>
      <c r="F17" s="8">
        <v>41425</v>
      </c>
      <c r="G17" s="6" t="s">
        <v>11</v>
      </c>
      <c r="H17" s="6" t="s">
        <v>191</v>
      </c>
      <c r="I17" s="6" t="s">
        <v>192</v>
      </c>
      <c r="J17" s="6" t="s">
        <v>193</v>
      </c>
      <c r="K17" s="6" t="s">
        <v>194</v>
      </c>
      <c r="L17" s="6" t="s">
        <v>423</v>
      </c>
      <c r="M17" s="6" t="s">
        <v>195</v>
      </c>
      <c r="N17" s="6">
        <v>737461150</v>
      </c>
      <c r="O17" s="10" t="s">
        <v>196</v>
      </c>
      <c r="P17" s="6" t="s">
        <v>161</v>
      </c>
      <c r="Q17" s="6" t="s">
        <v>361</v>
      </c>
      <c r="R17" s="6"/>
      <c r="S17" s="6" t="s">
        <v>363</v>
      </c>
      <c r="T17" s="6"/>
      <c r="U17" s="6"/>
      <c r="V17" s="6"/>
      <c r="W17" s="6" t="s">
        <v>19</v>
      </c>
      <c r="X17" s="6"/>
      <c r="Y17" s="5"/>
      <c r="Z17" s="5"/>
    </row>
    <row r="18" spans="1:27" s="2" customFormat="1" ht="30" x14ac:dyDescent="0.25">
      <c r="A18" s="5"/>
      <c r="B18" s="5" t="s">
        <v>7</v>
      </c>
      <c r="C18" s="5" t="s">
        <v>359</v>
      </c>
      <c r="D18" s="6" t="s">
        <v>211</v>
      </c>
      <c r="E18" s="6" t="s">
        <v>212</v>
      </c>
      <c r="F18" s="8">
        <v>41150</v>
      </c>
      <c r="G18" s="6" t="s">
        <v>11</v>
      </c>
      <c r="H18" s="6" t="s">
        <v>213</v>
      </c>
      <c r="I18" s="6" t="s">
        <v>214</v>
      </c>
      <c r="J18" s="6" t="s">
        <v>215</v>
      </c>
      <c r="K18" s="6" t="s">
        <v>17</v>
      </c>
      <c r="L18" s="6">
        <v>1208290347</v>
      </c>
      <c r="M18" s="6" t="s">
        <v>216</v>
      </c>
      <c r="N18" s="6">
        <v>724413531</v>
      </c>
      <c r="O18" s="10" t="s">
        <v>217</v>
      </c>
      <c r="P18" s="6" t="s">
        <v>218</v>
      </c>
      <c r="Q18" s="6" t="s">
        <v>219</v>
      </c>
      <c r="R18" s="6" t="s">
        <v>26</v>
      </c>
      <c r="S18" s="6" t="s">
        <v>363</v>
      </c>
      <c r="T18" s="6" t="s">
        <v>7</v>
      </c>
      <c r="U18" s="6"/>
      <c r="V18" s="6"/>
      <c r="W18" s="6" t="s">
        <v>19</v>
      </c>
      <c r="X18" s="6"/>
      <c r="Y18" s="5"/>
      <c r="Z18" s="5"/>
    </row>
    <row r="19" spans="1:27" s="2" customFormat="1" ht="45" x14ac:dyDescent="0.25">
      <c r="A19" s="5"/>
      <c r="B19" s="5" t="s">
        <v>7</v>
      </c>
      <c r="C19" s="5" t="s">
        <v>359</v>
      </c>
      <c r="D19" s="6" t="s">
        <v>232</v>
      </c>
      <c r="E19" s="6" t="s">
        <v>233</v>
      </c>
      <c r="F19" s="8">
        <v>41054</v>
      </c>
      <c r="G19" s="6" t="s">
        <v>11</v>
      </c>
      <c r="H19" s="6" t="s">
        <v>234</v>
      </c>
      <c r="I19" s="6" t="s">
        <v>235</v>
      </c>
      <c r="J19" s="6" t="s">
        <v>236</v>
      </c>
      <c r="K19" s="6" t="s">
        <v>237</v>
      </c>
      <c r="L19" s="6">
        <v>1205250101</v>
      </c>
      <c r="M19" s="6" t="s">
        <v>238</v>
      </c>
      <c r="N19" s="6">
        <v>723884809</v>
      </c>
      <c r="O19" s="10" t="s">
        <v>239</v>
      </c>
      <c r="P19" s="6" t="s">
        <v>240</v>
      </c>
      <c r="Q19" s="6" t="s">
        <v>241</v>
      </c>
      <c r="R19" s="6" t="s">
        <v>26</v>
      </c>
      <c r="S19" s="13" t="s">
        <v>375</v>
      </c>
      <c r="T19" s="6" t="s">
        <v>7</v>
      </c>
      <c r="U19" s="6"/>
      <c r="V19" s="6"/>
      <c r="W19" s="6" t="s">
        <v>19</v>
      </c>
      <c r="X19" s="6"/>
      <c r="Y19" s="5"/>
      <c r="Z19" s="5"/>
    </row>
    <row r="20" spans="1:27" s="2" customFormat="1" ht="30" x14ac:dyDescent="0.25">
      <c r="A20" s="5"/>
      <c r="B20" s="5" t="s">
        <v>7</v>
      </c>
      <c r="C20" s="5" t="s">
        <v>359</v>
      </c>
      <c r="D20" s="6" t="s">
        <v>204</v>
      </c>
      <c r="E20" s="6" t="s">
        <v>252</v>
      </c>
      <c r="F20" s="8">
        <v>41095</v>
      </c>
      <c r="G20" s="6" t="s">
        <v>11</v>
      </c>
      <c r="H20" s="6" t="s">
        <v>253</v>
      </c>
      <c r="I20" s="6" t="s">
        <v>254</v>
      </c>
      <c r="J20" s="6" t="s">
        <v>255</v>
      </c>
      <c r="K20" s="6" t="s">
        <v>17</v>
      </c>
      <c r="L20" s="6">
        <v>1207051164</v>
      </c>
      <c r="M20" s="6" t="s">
        <v>256</v>
      </c>
      <c r="N20" s="6">
        <v>734814971</v>
      </c>
      <c r="O20" s="10" t="s">
        <v>257</v>
      </c>
      <c r="P20" s="6" t="s">
        <v>23</v>
      </c>
      <c r="Q20" s="6" t="s">
        <v>258</v>
      </c>
      <c r="R20" s="6" t="s">
        <v>47</v>
      </c>
      <c r="S20" s="6" t="s">
        <v>363</v>
      </c>
      <c r="T20" s="6"/>
      <c r="U20" s="6"/>
      <c r="V20" s="6"/>
      <c r="W20" s="6" t="s">
        <v>19</v>
      </c>
      <c r="X20" s="6"/>
      <c r="Y20" s="5"/>
      <c r="Z20" s="5"/>
    </row>
    <row r="21" spans="1:27" s="2" customFormat="1" ht="30" x14ac:dyDescent="0.25">
      <c r="A21" s="5"/>
      <c r="B21" s="5" t="s">
        <v>7</v>
      </c>
      <c r="C21" s="5" t="s">
        <v>359</v>
      </c>
      <c r="D21" s="6" t="s">
        <v>313</v>
      </c>
      <c r="E21" s="6" t="s">
        <v>314</v>
      </c>
      <c r="F21" s="8">
        <v>41456</v>
      </c>
      <c r="G21" s="6" t="s">
        <v>11</v>
      </c>
      <c r="H21" s="6" t="s">
        <v>315</v>
      </c>
      <c r="I21" s="6" t="s">
        <v>63</v>
      </c>
      <c r="J21" s="6" t="s">
        <v>316</v>
      </c>
      <c r="K21" s="6" t="s">
        <v>284</v>
      </c>
      <c r="L21" s="6" t="s">
        <v>416</v>
      </c>
      <c r="M21" s="6" t="s">
        <v>317</v>
      </c>
      <c r="N21" s="6">
        <v>723537938</v>
      </c>
      <c r="O21" s="10" t="s">
        <v>318</v>
      </c>
      <c r="P21" s="6" t="s">
        <v>319</v>
      </c>
      <c r="Q21" s="6" t="s">
        <v>68</v>
      </c>
      <c r="R21" s="6" t="s">
        <v>26</v>
      </c>
      <c r="S21" s="13" t="s">
        <v>364</v>
      </c>
      <c r="T21" s="6" t="s">
        <v>7</v>
      </c>
      <c r="U21" s="6" t="s">
        <v>417</v>
      </c>
      <c r="V21" s="6"/>
      <c r="W21" s="6" t="s">
        <v>19</v>
      </c>
      <c r="X21" s="6"/>
      <c r="Y21" s="5" t="s">
        <v>7</v>
      </c>
      <c r="Z21" s="5"/>
      <c r="AA21" s="18" t="s">
        <v>429</v>
      </c>
    </row>
    <row r="22" spans="1:27" s="2" customFormat="1" ht="30" x14ac:dyDescent="0.25">
      <c r="A22" s="5"/>
      <c r="B22" s="5" t="s">
        <v>7</v>
      </c>
      <c r="C22" s="5" t="s">
        <v>359</v>
      </c>
      <c r="D22" s="6" t="s">
        <v>204</v>
      </c>
      <c r="E22" s="6" t="s">
        <v>327</v>
      </c>
      <c r="F22" s="8">
        <v>41140</v>
      </c>
      <c r="G22" s="6" t="s">
        <v>11</v>
      </c>
      <c r="H22" s="6" t="s">
        <v>334</v>
      </c>
      <c r="I22" s="6" t="s">
        <v>328</v>
      </c>
      <c r="J22" s="6" t="s">
        <v>329</v>
      </c>
      <c r="K22" s="6" t="s">
        <v>158</v>
      </c>
      <c r="L22" s="6">
        <v>1208190533</v>
      </c>
      <c r="M22" s="6" t="s">
        <v>330</v>
      </c>
      <c r="N22" s="6">
        <v>737505878</v>
      </c>
      <c r="O22" s="10" t="s">
        <v>331</v>
      </c>
      <c r="P22" s="6" t="s">
        <v>332</v>
      </c>
      <c r="Q22" s="6" t="s">
        <v>113</v>
      </c>
      <c r="R22" s="6" t="s">
        <v>26</v>
      </c>
      <c r="S22" s="13" t="s">
        <v>367</v>
      </c>
      <c r="T22" s="6" t="s">
        <v>7</v>
      </c>
      <c r="U22" s="6"/>
      <c r="V22" s="6"/>
      <c r="W22" s="6" t="s">
        <v>19</v>
      </c>
      <c r="X22" s="6"/>
      <c r="Y22" s="5"/>
      <c r="Z22" s="5"/>
      <c r="AA22" s="18"/>
    </row>
    <row r="23" spans="1:27" s="2" customFormat="1" ht="30" x14ac:dyDescent="0.25">
      <c r="A23" s="5"/>
      <c r="B23" s="5" t="s">
        <v>7</v>
      </c>
      <c r="C23" s="5" t="s">
        <v>359</v>
      </c>
      <c r="D23" s="6" t="s">
        <v>336</v>
      </c>
      <c r="E23" s="6" t="s">
        <v>337</v>
      </c>
      <c r="F23" s="8">
        <v>40986</v>
      </c>
      <c r="G23" s="6" t="s">
        <v>11</v>
      </c>
      <c r="H23" s="6" t="s">
        <v>338</v>
      </c>
      <c r="I23" s="6" t="s">
        <v>214</v>
      </c>
      <c r="J23" s="6" t="s">
        <v>215</v>
      </c>
      <c r="K23" s="6" t="s">
        <v>237</v>
      </c>
      <c r="L23" s="6">
        <v>1203180671</v>
      </c>
      <c r="M23" s="6" t="s">
        <v>339</v>
      </c>
      <c r="N23" s="6">
        <v>606283812</v>
      </c>
      <c r="O23" s="10" t="s">
        <v>340</v>
      </c>
      <c r="P23" s="6" t="s">
        <v>218</v>
      </c>
      <c r="Q23" s="6" t="s">
        <v>219</v>
      </c>
      <c r="R23" s="6"/>
      <c r="S23" s="6" t="s">
        <v>363</v>
      </c>
      <c r="T23" s="6" t="s">
        <v>7</v>
      </c>
      <c r="U23" s="6"/>
      <c r="V23" s="6"/>
      <c r="W23" s="6" t="s">
        <v>19</v>
      </c>
      <c r="X23" s="6"/>
      <c r="Y23" s="5"/>
      <c r="Z23" s="5"/>
      <c r="AA23" s="18"/>
    </row>
    <row r="24" spans="1:27" s="2" customFormat="1" ht="30" x14ac:dyDescent="0.25">
      <c r="A24" s="5"/>
      <c r="B24" s="5" t="s">
        <v>7</v>
      </c>
      <c r="C24" s="5" t="s">
        <v>359</v>
      </c>
      <c r="D24" s="6" t="s">
        <v>232</v>
      </c>
      <c r="E24" s="6" t="s">
        <v>341</v>
      </c>
      <c r="F24" s="8">
        <v>41297</v>
      </c>
      <c r="G24" s="6" t="s">
        <v>11</v>
      </c>
      <c r="H24" s="6" t="s">
        <v>342</v>
      </c>
      <c r="I24" s="6" t="s">
        <v>343</v>
      </c>
      <c r="J24" s="6" t="s">
        <v>344</v>
      </c>
      <c r="K24" s="6" t="s">
        <v>17</v>
      </c>
      <c r="L24" s="6">
        <v>1301241392</v>
      </c>
      <c r="M24" s="6" t="s">
        <v>345</v>
      </c>
      <c r="N24" s="7" t="s">
        <v>346</v>
      </c>
      <c r="O24" s="10" t="s">
        <v>347</v>
      </c>
      <c r="P24" s="6"/>
      <c r="Q24" s="6" t="s">
        <v>344</v>
      </c>
      <c r="R24" s="6"/>
      <c r="S24" s="6" t="s">
        <v>363</v>
      </c>
      <c r="T24" s="6" t="s">
        <v>7</v>
      </c>
      <c r="U24" s="6"/>
      <c r="V24" s="6"/>
      <c r="W24" s="6" t="s">
        <v>19</v>
      </c>
      <c r="X24" s="6"/>
      <c r="Y24" s="5"/>
      <c r="Z24" s="5"/>
      <c r="AA24" s="18"/>
    </row>
    <row r="25" spans="1:27" s="2" customFormat="1" ht="30" x14ac:dyDescent="0.25">
      <c r="A25" s="5"/>
      <c r="B25" s="5" t="s">
        <v>7</v>
      </c>
      <c r="C25" s="5" t="s">
        <v>359</v>
      </c>
      <c r="D25" s="6" t="s">
        <v>279</v>
      </c>
      <c r="E25" s="13" t="s">
        <v>391</v>
      </c>
      <c r="F25" s="8">
        <v>41015</v>
      </c>
      <c r="G25" s="6" t="s">
        <v>11</v>
      </c>
      <c r="H25" s="6" t="s">
        <v>392</v>
      </c>
      <c r="I25" s="6" t="s">
        <v>393</v>
      </c>
      <c r="J25" s="6" t="s">
        <v>43</v>
      </c>
      <c r="K25" s="6" t="s">
        <v>158</v>
      </c>
      <c r="L25" s="6"/>
      <c r="M25" s="6" t="s">
        <v>394</v>
      </c>
      <c r="N25" s="7">
        <v>739275586</v>
      </c>
      <c r="O25" s="10" t="s">
        <v>395</v>
      </c>
      <c r="P25" s="6"/>
      <c r="Q25" s="6" t="s">
        <v>44</v>
      </c>
      <c r="R25" s="6"/>
      <c r="S25" s="6" t="s">
        <v>363</v>
      </c>
      <c r="T25" s="6" t="s">
        <v>19</v>
      </c>
      <c r="U25" s="6"/>
      <c r="V25" s="6"/>
      <c r="W25" s="6" t="s">
        <v>19</v>
      </c>
      <c r="X25" s="6"/>
      <c r="Y25" s="5"/>
      <c r="Z25" s="5"/>
      <c r="AA25" s="18" t="s">
        <v>428</v>
      </c>
    </row>
    <row r="26" spans="1:27" s="2" customFormat="1" ht="30" x14ac:dyDescent="0.25">
      <c r="A26" s="5"/>
      <c r="B26" s="5" t="s">
        <v>7</v>
      </c>
      <c r="C26" s="5" t="s">
        <v>359</v>
      </c>
      <c r="D26" s="6" t="s">
        <v>348</v>
      </c>
      <c r="E26" s="6" t="s">
        <v>349</v>
      </c>
      <c r="F26" s="8">
        <v>41000</v>
      </c>
      <c r="G26" s="6" t="s">
        <v>11</v>
      </c>
      <c r="H26" s="6" t="s">
        <v>350</v>
      </c>
      <c r="I26" s="6" t="s">
        <v>351</v>
      </c>
      <c r="J26" s="6" t="s">
        <v>352</v>
      </c>
      <c r="K26" s="6" t="s">
        <v>353</v>
      </c>
      <c r="L26" s="6">
        <v>1304011049</v>
      </c>
      <c r="M26" s="6" t="s">
        <v>354</v>
      </c>
      <c r="N26" s="6">
        <v>739684546</v>
      </c>
      <c r="O26" s="10" t="s">
        <v>355</v>
      </c>
      <c r="P26" s="6"/>
      <c r="Q26" s="6" t="s">
        <v>356</v>
      </c>
      <c r="R26" s="6" t="s">
        <v>69</v>
      </c>
      <c r="S26" s="13" t="s">
        <v>390</v>
      </c>
      <c r="T26" s="6" t="s">
        <v>7</v>
      </c>
      <c r="U26" s="6"/>
      <c r="V26" s="6"/>
      <c r="W26" s="6" t="s">
        <v>19</v>
      </c>
      <c r="X26" s="6"/>
      <c r="Y26" s="5"/>
      <c r="Z26" s="5"/>
      <c r="AA26" s="18"/>
    </row>
    <row r="27" spans="1:27" s="2" customFormat="1" ht="30" x14ac:dyDescent="0.25">
      <c r="A27" s="5"/>
      <c r="B27" s="5" t="s">
        <v>7</v>
      </c>
      <c r="C27" s="5" t="s">
        <v>359</v>
      </c>
      <c r="D27" s="6" t="s">
        <v>130</v>
      </c>
      <c r="E27" s="6" t="s">
        <v>131</v>
      </c>
      <c r="F27" s="8">
        <v>40804</v>
      </c>
      <c r="G27" s="6" t="s">
        <v>56</v>
      </c>
      <c r="H27" s="6" t="s">
        <v>132</v>
      </c>
      <c r="I27" s="6" t="s">
        <v>133</v>
      </c>
      <c r="J27" s="6" t="s">
        <v>134</v>
      </c>
      <c r="K27" s="6" t="s">
        <v>17</v>
      </c>
      <c r="L27" s="6">
        <v>1109180908</v>
      </c>
      <c r="M27" s="6" t="s">
        <v>135</v>
      </c>
      <c r="N27" s="6">
        <v>723835656</v>
      </c>
      <c r="O27" s="10" t="s">
        <v>136</v>
      </c>
      <c r="P27" s="6" t="s">
        <v>137</v>
      </c>
      <c r="Q27" s="6" t="s">
        <v>138</v>
      </c>
      <c r="R27" s="6" t="s">
        <v>69</v>
      </c>
      <c r="S27" s="13" t="s">
        <v>369</v>
      </c>
      <c r="T27" s="6" t="s">
        <v>7</v>
      </c>
      <c r="U27" s="6"/>
      <c r="V27" s="6"/>
      <c r="W27" s="6" t="s">
        <v>19</v>
      </c>
      <c r="X27" s="6"/>
      <c r="Y27" s="5"/>
      <c r="Z27" s="5"/>
    </row>
    <row r="28" spans="1:27" s="2" customFormat="1" ht="30" x14ac:dyDescent="0.25">
      <c r="A28" s="5"/>
      <c r="B28" s="5" t="s">
        <v>7</v>
      </c>
      <c r="C28" s="5" t="s">
        <v>359</v>
      </c>
      <c r="D28" s="6" t="s">
        <v>232</v>
      </c>
      <c r="E28" s="6" t="s">
        <v>408</v>
      </c>
      <c r="F28" s="8">
        <v>40999</v>
      </c>
      <c r="G28" s="6" t="s">
        <v>56</v>
      </c>
      <c r="H28" s="6" t="s">
        <v>409</v>
      </c>
      <c r="I28" s="6" t="s">
        <v>410</v>
      </c>
      <c r="J28" s="6" t="s">
        <v>411</v>
      </c>
      <c r="K28" s="6" t="s">
        <v>17</v>
      </c>
      <c r="L28" s="6" t="s">
        <v>412</v>
      </c>
      <c r="M28" s="6" t="s">
        <v>413</v>
      </c>
      <c r="N28" s="6">
        <v>731635046</v>
      </c>
      <c r="O28" s="11" t="s">
        <v>414</v>
      </c>
      <c r="P28" s="6"/>
      <c r="Q28" s="6" t="s">
        <v>68</v>
      </c>
      <c r="R28" s="6"/>
      <c r="S28" s="6"/>
      <c r="T28" s="6"/>
      <c r="U28" s="6"/>
      <c r="V28" s="6"/>
      <c r="W28" s="6"/>
      <c r="X28" s="6"/>
      <c r="Y28" s="5"/>
      <c r="Z28" s="5"/>
    </row>
    <row r="29" spans="1:27" s="2" customFormat="1" ht="30" x14ac:dyDescent="0.25">
      <c r="A29" s="5"/>
      <c r="B29" s="5" t="s">
        <v>7</v>
      </c>
      <c r="C29" s="5" t="s">
        <v>359</v>
      </c>
      <c r="D29" s="6" t="s">
        <v>382</v>
      </c>
      <c r="E29" s="6" t="s">
        <v>383</v>
      </c>
      <c r="F29" s="8">
        <v>40998</v>
      </c>
      <c r="G29" s="6" t="s">
        <v>56</v>
      </c>
      <c r="H29" s="6" t="s">
        <v>384</v>
      </c>
      <c r="I29" s="6" t="s">
        <v>386</v>
      </c>
      <c r="J29" s="6" t="s">
        <v>387</v>
      </c>
      <c r="K29" s="6" t="s">
        <v>158</v>
      </c>
      <c r="L29" s="6">
        <v>1203301561</v>
      </c>
      <c r="M29" s="6" t="s">
        <v>388</v>
      </c>
      <c r="N29" s="6">
        <v>731164330</v>
      </c>
      <c r="O29" s="10" t="s">
        <v>389</v>
      </c>
      <c r="P29" s="6"/>
      <c r="Q29" s="6" t="s">
        <v>344</v>
      </c>
      <c r="R29" s="6" t="s">
        <v>26</v>
      </c>
      <c r="S29" s="6" t="s">
        <v>363</v>
      </c>
      <c r="T29" s="6" t="s">
        <v>7</v>
      </c>
      <c r="U29" s="6"/>
      <c r="V29" s="6"/>
      <c r="W29" s="6" t="s">
        <v>19</v>
      </c>
      <c r="X29" s="6"/>
      <c r="Y29" s="5"/>
      <c r="Z29" s="5"/>
    </row>
    <row r="30" spans="1:27" s="2" customFormat="1" ht="45" x14ac:dyDescent="0.25">
      <c r="A30" s="5"/>
      <c r="B30" s="5" t="s">
        <v>7</v>
      </c>
      <c r="C30" s="5" t="s">
        <v>359</v>
      </c>
      <c r="D30" s="6" t="s">
        <v>170</v>
      </c>
      <c r="E30" s="6" t="s">
        <v>171</v>
      </c>
      <c r="F30" s="8">
        <v>41054</v>
      </c>
      <c r="G30" s="6" t="s">
        <v>56</v>
      </c>
      <c r="H30" s="6" t="s">
        <v>172</v>
      </c>
      <c r="I30" s="6" t="s">
        <v>173</v>
      </c>
      <c r="J30" s="6" t="s">
        <v>175</v>
      </c>
      <c r="K30" s="6" t="s">
        <v>17</v>
      </c>
      <c r="L30" s="6" t="s">
        <v>418</v>
      </c>
      <c r="M30" s="6" t="s">
        <v>176</v>
      </c>
      <c r="N30" s="6">
        <v>777787675</v>
      </c>
      <c r="O30" s="10" t="s">
        <v>177</v>
      </c>
      <c r="P30" s="6" t="s">
        <v>178</v>
      </c>
      <c r="Q30" s="6" t="s">
        <v>179</v>
      </c>
      <c r="R30" s="6" t="s">
        <v>69</v>
      </c>
      <c r="S30" s="13" t="s">
        <v>371</v>
      </c>
      <c r="T30" s="6" t="s">
        <v>7</v>
      </c>
      <c r="U30" s="6" t="s">
        <v>363</v>
      </c>
      <c r="V30" s="6" t="s">
        <v>363</v>
      </c>
      <c r="W30" s="6" t="s">
        <v>404</v>
      </c>
      <c r="X30" s="6" t="s">
        <v>7</v>
      </c>
      <c r="Y30" s="5" t="s">
        <v>7</v>
      </c>
      <c r="Z30" s="5"/>
    </row>
    <row r="31" spans="1:27" s="2" customFormat="1" ht="30" x14ac:dyDescent="0.25">
      <c r="A31" s="5"/>
      <c r="B31" s="5" t="s">
        <v>7</v>
      </c>
      <c r="C31" s="5" t="s">
        <v>359</v>
      </c>
      <c r="D31" s="6" t="s">
        <v>204</v>
      </c>
      <c r="E31" s="6" t="s">
        <v>205</v>
      </c>
      <c r="F31" s="8">
        <v>40850</v>
      </c>
      <c r="G31" s="6" t="s">
        <v>56</v>
      </c>
      <c r="H31" s="6" t="s">
        <v>206</v>
      </c>
      <c r="I31" s="6" t="s">
        <v>207</v>
      </c>
      <c r="J31" s="6" t="s">
        <v>208</v>
      </c>
      <c r="K31" s="6" t="s">
        <v>17</v>
      </c>
      <c r="L31" s="6">
        <v>1111030866</v>
      </c>
      <c r="M31" s="6" t="s">
        <v>209</v>
      </c>
      <c r="N31" s="6">
        <v>603397318</v>
      </c>
      <c r="O31" s="10" t="s">
        <v>358</v>
      </c>
      <c r="P31" s="6"/>
      <c r="Q31" s="6" t="s">
        <v>210</v>
      </c>
      <c r="R31" s="6"/>
      <c r="S31" s="13" t="s">
        <v>374</v>
      </c>
      <c r="T31" s="6" t="s">
        <v>7</v>
      </c>
      <c r="U31" s="6"/>
      <c r="V31" s="6"/>
      <c r="W31" s="6" t="s">
        <v>19</v>
      </c>
      <c r="X31" s="6"/>
      <c r="Y31" s="5"/>
      <c r="Z31" s="5"/>
    </row>
    <row r="32" spans="1:27" s="2" customFormat="1" x14ac:dyDescent="0.25">
      <c r="A32" s="5"/>
      <c r="B32" s="5" t="s">
        <v>7</v>
      </c>
      <c r="C32" s="5" t="s">
        <v>359</v>
      </c>
      <c r="D32" s="6" t="s">
        <v>242</v>
      </c>
      <c r="E32" s="6" t="s">
        <v>243</v>
      </c>
      <c r="F32" s="8">
        <v>40925</v>
      </c>
      <c r="G32" s="6" t="s">
        <v>56</v>
      </c>
      <c r="H32" s="6" t="s">
        <v>244</v>
      </c>
      <c r="I32" s="6" t="s">
        <v>245</v>
      </c>
      <c r="J32" s="6" t="s">
        <v>246</v>
      </c>
      <c r="K32" s="6" t="s">
        <v>247</v>
      </c>
      <c r="L32" s="6">
        <v>1201170003</v>
      </c>
      <c r="M32" s="6" t="s">
        <v>248</v>
      </c>
      <c r="N32" s="6">
        <v>731635439</v>
      </c>
      <c r="O32" s="10" t="s">
        <v>249</v>
      </c>
      <c r="P32" s="6" t="s">
        <v>250</v>
      </c>
      <c r="Q32" s="6" t="s">
        <v>251</v>
      </c>
      <c r="R32" s="6" t="s">
        <v>69</v>
      </c>
      <c r="S32" s="13" t="s">
        <v>376</v>
      </c>
      <c r="T32" s="6" t="s">
        <v>7</v>
      </c>
      <c r="U32" s="6"/>
      <c r="V32" s="6"/>
      <c r="W32" s="6" t="s">
        <v>19</v>
      </c>
      <c r="X32" s="6"/>
      <c r="Y32" s="5"/>
      <c r="Z32" s="5"/>
    </row>
    <row r="33" spans="1:26" s="2" customFormat="1" ht="30" x14ac:dyDescent="0.25">
      <c r="A33" s="5"/>
      <c r="B33" s="5" t="s">
        <v>7</v>
      </c>
      <c r="C33" s="5" t="s">
        <v>359</v>
      </c>
      <c r="D33" s="6" t="s">
        <v>266</v>
      </c>
      <c r="E33" s="6" t="s">
        <v>267</v>
      </c>
      <c r="F33" s="8">
        <v>41143</v>
      </c>
      <c r="G33" s="6" t="s">
        <v>56</v>
      </c>
      <c r="H33" s="6" t="s">
        <v>268</v>
      </c>
      <c r="I33" s="6" t="s">
        <v>269</v>
      </c>
      <c r="J33" s="6" t="s">
        <v>270</v>
      </c>
      <c r="K33" s="6" t="s">
        <v>17</v>
      </c>
      <c r="L33" s="6">
        <v>1208221344</v>
      </c>
      <c r="M33" s="6" t="s">
        <v>271</v>
      </c>
      <c r="N33" s="6">
        <v>728843143</v>
      </c>
      <c r="O33" s="10" t="s">
        <v>272</v>
      </c>
      <c r="P33" s="6" t="s">
        <v>273</v>
      </c>
      <c r="Q33" s="6" t="s">
        <v>274</v>
      </c>
      <c r="R33" s="6" t="s">
        <v>69</v>
      </c>
      <c r="S33" s="13" t="s">
        <v>377</v>
      </c>
      <c r="T33" s="6"/>
      <c r="U33" s="6"/>
      <c r="V33" s="6"/>
      <c r="W33" s="6" t="s">
        <v>19</v>
      </c>
      <c r="X33" s="6"/>
      <c r="Y33" s="5"/>
      <c r="Z33" s="5"/>
    </row>
    <row r="34" spans="1:26" s="2" customFormat="1" ht="60" x14ac:dyDescent="0.25">
      <c r="A34" s="5"/>
      <c r="B34" s="5" t="s">
        <v>7</v>
      </c>
      <c r="C34" s="5" t="s">
        <v>359</v>
      </c>
      <c r="D34" s="6" t="s">
        <v>279</v>
      </c>
      <c r="E34" s="6" t="s">
        <v>280</v>
      </c>
      <c r="F34" s="8">
        <v>40909</v>
      </c>
      <c r="G34" s="6" t="s">
        <v>56</v>
      </c>
      <c r="H34" s="6" t="s">
        <v>281</v>
      </c>
      <c r="I34" s="6" t="s">
        <v>282</v>
      </c>
      <c r="J34" s="6" t="s">
        <v>283</v>
      </c>
      <c r="K34" s="6" t="s">
        <v>284</v>
      </c>
      <c r="L34" s="6">
        <v>1201010074</v>
      </c>
      <c r="M34" s="6" t="s">
        <v>285</v>
      </c>
      <c r="N34" s="6" t="s">
        <v>425</v>
      </c>
      <c r="O34" s="10" t="s">
        <v>286</v>
      </c>
      <c r="P34" s="6" t="s">
        <v>287</v>
      </c>
      <c r="Q34" s="6" t="s">
        <v>288</v>
      </c>
      <c r="R34" s="6" t="s">
        <v>69</v>
      </c>
      <c r="S34" s="13" t="s">
        <v>378</v>
      </c>
      <c r="T34" s="6"/>
      <c r="U34" s="6" t="s">
        <v>426</v>
      </c>
      <c r="V34" s="6" t="s">
        <v>427</v>
      </c>
      <c r="W34" s="6" t="s">
        <v>404</v>
      </c>
      <c r="X34" s="6" t="s">
        <v>363</v>
      </c>
      <c r="Y34" s="5" t="s">
        <v>363</v>
      </c>
      <c r="Z34" s="5"/>
    </row>
    <row r="35" spans="1:26" s="2" customFormat="1" ht="30" x14ac:dyDescent="0.25">
      <c r="A35" s="5"/>
      <c r="B35" s="5" t="s">
        <v>7</v>
      </c>
      <c r="C35" s="5" t="s">
        <v>359</v>
      </c>
      <c r="D35" s="6" t="s">
        <v>279</v>
      </c>
      <c r="E35" s="6" t="s">
        <v>289</v>
      </c>
      <c r="F35" s="8">
        <v>40557</v>
      </c>
      <c r="G35" s="6" t="s">
        <v>56</v>
      </c>
      <c r="H35" s="6" t="s">
        <v>290</v>
      </c>
      <c r="I35" s="6" t="s">
        <v>291</v>
      </c>
      <c r="J35" s="6" t="s">
        <v>292</v>
      </c>
      <c r="K35" s="6" t="s">
        <v>194</v>
      </c>
      <c r="L35" s="6">
        <v>1101140447</v>
      </c>
      <c r="M35" s="6" t="s">
        <v>293</v>
      </c>
      <c r="N35" s="7" t="s">
        <v>294</v>
      </c>
      <c r="O35" s="10" t="s">
        <v>295</v>
      </c>
      <c r="P35" s="6" t="s">
        <v>296</v>
      </c>
      <c r="Q35" s="6" t="s">
        <v>297</v>
      </c>
      <c r="R35" s="6" t="s">
        <v>26</v>
      </c>
      <c r="S35" s="13" t="s">
        <v>379</v>
      </c>
      <c r="T35" s="6"/>
      <c r="U35" s="6"/>
      <c r="V35" s="6"/>
      <c r="W35" s="6" t="s">
        <v>19</v>
      </c>
      <c r="X35" s="6"/>
      <c r="Y35" s="5"/>
      <c r="Z35" s="5"/>
    </row>
    <row r="36" spans="1:26" s="2" customFormat="1" ht="60" x14ac:dyDescent="0.25">
      <c r="A36" s="5"/>
      <c r="B36" s="5" t="s">
        <v>7</v>
      </c>
      <c r="C36" s="5" t="s">
        <v>359</v>
      </c>
      <c r="D36" s="6" t="s">
        <v>45</v>
      </c>
      <c r="E36" s="6" t="s">
        <v>298</v>
      </c>
      <c r="F36" s="8">
        <v>40920</v>
      </c>
      <c r="G36" s="6" t="s">
        <v>56</v>
      </c>
      <c r="H36" s="6" t="s">
        <v>299</v>
      </c>
      <c r="I36" s="6" t="s">
        <v>300</v>
      </c>
      <c r="J36" s="6" t="s">
        <v>301</v>
      </c>
      <c r="K36" s="6" t="s">
        <v>353</v>
      </c>
      <c r="L36" s="6">
        <v>1201121130</v>
      </c>
      <c r="M36" s="6" t="s">
        <v>302</v>
      </c>
      <c r="N36" s="6">
        <v>777176935</v>
      </c>
      <c r="O36" s="10" t="s">
        <v>303</v>
      </c>
      <c r="P36" s="6" t="s">
        <v>304</v>
      </c>
      <c r="Q36" s="6" t="s">
        <v>357</v>
      </c>
      <c r="R36" s="6"/>
      <c r="S36" s="13" t="s">
        <v>381</v>
      </c>
      <c r="T36" s="6" t="s">
        <v>7</v>
      </c>
      <c r="U36" s="6"/>
      <c r="V36" s="6"/>
      <c r="W36" s="6" t="s">
        <v>19</v>
      </c>
      <c r="X36" s="6"/>
      <c r="Y36" s="5"/>
      <c r="Z36" s="5"/>
    </row>
    <row r="37" spans="1:26" s="2" customFormat="1" x14ac:dyDescent="0.25">
      <c r="A37" s="5"/>
      <c r="B37" s="5" t="s">
        <v>185</v>
      </c>
      <c r="C37" s="5" t="s">
        <v>360</v>
      </c>
      <c r="D37" s="6" t="s">
        <v>186</v>
      </c>
      <c r="E37" s="6" t="s">
        <v>187</v>
      </c>
      <c r="F37" s="8">
        <v>42090</v>
      </c>
      <c r="G37" s="6" t="s">
        <v>26</v>
      </c>
      <c r="H37" s="6" t="s">
        <v>181</v>
      </c>
      <c r="I37" s="6" t="s">
        <v>188</v>
      </c>
      <c r="J37" s="6" t="s">
        <v>182</v>
      </c>
      <c r="K37" s="6" t="s">
        <v>17</v>
      </c>
      <c r="L37" s="6">
        <v>1553270840</v>
      </c>
      <c r="M37" s="6" t="s">
        <v>183</v>
      </c>
      <c r="N37" s="6">
        <v>728985319</v>
      </c>
      <c r="O37" s="10" t="s">
        <v>184</v>
      </c>
      <c r="P37" s="6" t="s">
        <v>189</v>
      </c>
      <c r="Q37" s="6" t="s">
        <v>54</v>
      </c>
      <c r="R37" s="6" t="s">
        <v>19</v>
      </c>
      <c r="S37" s="6" t="s">
        <v>363</v>
      </c>
      <c r="T37" s="6" t="s">
        <v>7</v>
      </c>
      <c r="U37" s="6"/>
      <c r="V37" s="6"/>
      <c r="W37" s="6" t="s">
        <v>19</v>
      </c>
      <c r="X37" s="6"/>
      <c r="Y37" s="5"/>
      <c r="Z37" s="5"/>
    </row>
    <row r="38" spans="1:26" s="2" customFormat="1" ht="45" x14ac:dyDescent="0.25">
      <c r="A38" s="5"/>
      <c r="B38" s="5" t="s">
        <v>7</v>
      </c>
      <c r="C38" s="5" t="s">
        <v>360</v>
      </c>
      <c r="D38" s="6" t="s">
        <v>36</v>
      </c>
      <c r="E38" s="6" t="s">
        <v>37</v>
      </c>
      <c r="F38" s="8">
        <v>41833</v>
      </c>
      <c r="G38" s="6" t="s">
        <v>47</v>
      </c>
      <c r="H38" s="6" t="s">
        <v>38</v>
      </c>
      <c r="I38" s="6" t="s">
        <v>39</v>
      </c>
      <c r="J38" s="6" t="s">
        <v>40</v>
      </c>
      <c r="K38" s="6" t="s">
        <v>17</v>
      </c>
      <c r="L38" s="6" t="s">
        <v>419</v>
      </c>
      <c r="M38" s="6" t="s">
        <v>41</v>
      </c>
      <c r="N38" s="6">
        <v>775089789</v>
      </c>
      <c r="O38" s="10" t="s">
        <v>42</v>
      </c>
      <c r="P38" s="6" t="s">
        <v>43</v>
      </c>
      <c r="Q38" s="6" t="s">
        <v>44</v>
      </c>
      <c r="R38" s="6"/>
      <c r="S38" s="6" t="s">
        <v>363</v>
      </c>
      <c r="T38" s="6" t="s">
        <v>19</v>
      </c>
      <c r="U38" s="6" t="s">
        <v>415</v>
      </c>
      <c r="V38" s="6"/>
      <c r="W38" s="6" t="s">
        <v>404</v>
      </c>
      <c r="X38" s="6" t="s">
        <v>146</v>
      </c>
      <c r="Y38" s="5"/>
      <c r="Z38" s="5"/>
    </row>
    <row r="39" spans="1:26" s="2" customFormat="1" ht="57.95" customHeight="1" x14ac:dyDescent="0.25">
      <c r="A39" s="5"/>
      <c r="B39" s="5" t="s">
        <v>7</v>
      </c>
      <c r="C39" s="5" t="s">
        <v>360</v>
      </c>
      <c r="D39" s="6" t="s">
        <v>85</v>
      </c>
      <c r="E39" s="6" t="s">
        <v>86</v>
      </c>
      <c r="F39" s="8">
        <v>41680</v>
      </c>
      <c r="G39" s="6" t="s">
        <v>47</v>
      </c>
      <c r="H39" s="6" t="s">
        <v>87</v>
      </c>
      <c r="I39" s="6" t="s">
        <v>88</v>
      </c>
      <c r="J39" s="6" t="s">
        <v>89</v>
      </c>
      <c r="K39" s="6" t="s">
        <v>158</v>
      </c>
      <c r="L39" s="6">
        <v>1452101156</v>
      </c>
      <c r="M39" s="6" t="s">
        <v>90</v>
      </c>
      <c r="N39" s="6">
        <v>774683689</v>
      </c>
      <c r="O39" s="10" t="s">
        <v>91</v>
      </c>
      <c r="P39" s="6" t="s">
        <v>92</v>
      </c>
      <c r="Q39" s="6" t="s">
        <v>93</v>
      </c>
      <c r="R39" s="6" t="s">
        <v>69</v>
      </c>
      <c r="S39" s="13" t="s">
        <v>365</v>
      </c>
      <c r="T39" s="6" t="s">
        <v>7</v>
      </c>
      <c r="U39" s="6"/>
      <c r="V39" s="6"/>
      <c r="W39" s="6" t="s">
        <v>19</v>
      </c>
      <c r="X39" s="6"/>
      <c r="Y39" s="5"/>
      <c r="Z39" s="5"/>
    </row>
    <row r="40" spans="1:26" s="2" customFormat="1" ht="30" x14ac:dyDescent="0.25">
      <c r="A40" s="5"/>
      <c r="B40" s="5" t="s">
        <v>7</v>
      </c>
      <c r="C40" s="5" t="s">
        <v>360</v>
      </c>
      <c r="D40" s="6" t="s">
        <v>94</v>
      </c>
      <c r="E40" s="6" t="s">
        <v>95</v>
      </c>
      <c r="F40" s="8">
        <v>41831</v>
      </c>
      <c r="G40" s="6" t="s">
        <v>47</v>
      </c>
      <c r="H40" s="6" t="s">
        <v>96</v>
      </c>
      <c r="I40" s="6" t="s">
        <v>97</v>
      </c>
      <c r="J40" s="6" t="s">
        <v>98</v>
      </c>
      <c r="K40" s="6" t="s">
        <v>17</v>
      </c>
      <c r="L40" s="7" t="s">
        <v>396</v>
      </c>
      <c r="M40" s="6" t="s">
        <v>102</v>
      </c>
      <c r="N40" s="6" t="s">
        <v>99</v>
      </c>
      <c r="O40" s="17" t="s">
        <v>397</v>
      </c>
      <c r="P40" s="6" t="s">
        <v>100</v>
      </c>
      <c r="Q40" s="6" t="s">
        <v>103</v>
      </c>
      <c r="R40" s="6" t="s">
        <v>47</v>
      </c>
      <c r="S40" s="6" t="s">
        <v>363</v>
      </c>
      <c r="T40" s="6"/>
      <c r="U40" s="6"/>
      <c r="V40" s="6"/>
      <c r="W40" s="6" t="s">
        <v>19</v>
      </c>
      <c r="X40" s="6"/>
      <c r="Y40" s="5"/>
      <c r="Z40" s="5"/>
    </row>
    <row r="41" spans="1:26" s="2" customFormat="1" ht="30" x14ac:dyDescent="0.25">
      <c r="A41" s="5"/>
      <c r="B41" s="5" t="s">
        <v>7</v>
      </c>
      <c r="C41" s="5" t="s">
        <v>360</v>
      </c>
      <c r="D41" s="6" t="s">
        <v>114</v>
      </c>
      <c r="E41" s="6" t="s">
        <v>115</v>
      </c>
      <c r="F41" s="8">
        <v>41929</v>
      </c>
      <c r="G41" s="6" t="s">
        <v>47</v>
      </c>
      <c r="H41" s="6" t="s">
        <v>116</v>
      </c>
      <c r="I41" s="6" t="s">
        <v>117</v>
      </c>
      <c r="J41" s="6" t="s">
        <v>118</v>
      </c>
      <c r="K41" s="6" t="s">
        <v>194</v>
      </c>
      <c r="L41" s="6">
        <v>1460170635</v>
      </c>
      <c r="M41" s="6" t="s">
        <v>119</v>
      </c>
      <c r="N41" s="6">
        <v>603208844</v>
      </c>
      <c r="O41" s="10" t="s">
        <v>120</v>
      </c>
      <c r="P41" s="6" t="s">
        <v>121</v>
      </c>
      <c r="Q41" s="6" t="s">
        <v>122</v>
      </c>
      <c r="R41" s="6" t="s">
        <v>56</v>
      </c>
      <c r="S41" s="6" t="s">
        <v>363</v>
      </c>
      <c r="T41" s="6" t="s">
        <v>7</v>
      </c>
      <c r="U41" s="6"/>
      <c r="V41" s="6"/>
      <c r="W41" s="6" t="s">
        <v>19</v>
      </c>
      <c r="X41" s="6"/>
      <c r="Y41" s="5"/>
      <c r="Z41" s="5"/>
    </row>
    <row r="42" spans="1:26" s="2" customFormat="1" ht="30" x14ac:dyDescent="0.25">
      <c r="A42" s="5"/>
      <c r="B42" s="5" t="s">
        <v>7</v>
      </c>
      <c r="C42" s="5" t="s">
        <v>360</v>
      </c>
      <c r="D42" s="6" t="s">
        <v>275</v>
      </c>
      <c r="E42" s="6" t="s">
        <v>276</v>
      </c>
      <c r="F42" s="8">
        <v>41642</v>
      </c>
      <c r="G42" s="6" t="s">
        <v>47</v>
      </c>
      <c r="H42" s="6" t="s">
        <v>277</v>
      </c>
      <c r="I42" s="6" t="s">
        <v>278</v>
      </c>
      <c r="J42" s="6" t="s">
        <v>270</v>
      </c>
      <c r="K42" s="6" t="s">
        <v>17</v>
      </c>
      <c r="L42" s="6">
        <v>1451031021</v>
      </c>
      <c r="M42" s="6" t="s">
        <v>271</v>
      </c>
      <c r="N42" s="6">
        <v>728843144</v>
      </c>
      <c r="O42" s="10" t="s">
        <v>272</v>
      </c>
      <c r="P42" s="6" t="s">
        <v>273</v>
      </c>
      <c r="Q42" s="6" t="s">
        <v>274</v>
      </c>
      <c r="R42" s="6" t="s">
        <v>26</v>
      </c>
      <c r="S42" s="13" t="s">
        <v>377</v>
      </c>
      <c r="T42" s="6" t="s">
        <v>7</v>
      </c>
      <c r="U42" s="6"/>
      <c r="V42" s="6"/>
      <c r="W42" s="6" t="s">
        <v>19</v>
      </c>
      <c r="X42" s="6"/>
      <c r="Y42" s="5"/>
      <c r="Z42" s="5"/>
    </row>
    <row r="43" spans="1:26" s="2" customFormat="1" ht="30" x14ac:dyDescent="0.25">
      <c r="A43" s="5"/>
      <c r="B43" s="5" t="s">
        <v>7</v>
      </c>
      <c r="C43" s="5" t="s">
        <v>360</v>
      </c>
      <c r="D43" s="6" t="s">
        <v>225</v>
      </c>
      <c r="E43" s="6" t="s">
        <v>259</v>
      </c>
      <c r="F43" s="8">
        <v>41219</v>
      </c>
      <c r="G43" s="6" t="s">
        <v>11</v>
      </c>
      <c r="H43" s="6" t="s">
        <v>260</v>
      </c>
      <c r="I43" s="6" t="s">
        <v>261</v>
      </c>
      <c r="J43" s="6" t="s">
        <v>262</v>
      </c>
      <c r="K43" s="6" t="s">
        <v>17</v>
      </c>
      <c r="L43" s="6">
        <v>1261061021</v>
      </c>
      <c r="M43" s="6" t="s">
        <v>263</v>
      </c>
      <c r="N43" s="6">
        <v>606453899</v>
      </c>
      <c r="O43" s="10" t="s">
        <v>264</v>
      </c>
      <c r="P43" s="6" t="s">
        <v>265</v>
      </c>
      <c r="Q43" s="6" t="s">
        <v>258</v>
      </c>
      <c r="R43" s="6"/>
      <c r="S43" s="6" t="s">
        <v>363</v>
      </c>
      <c r="T43" s="6" t="s">
        <v>7</v>
      </c>
      <c r="U43" s="6"/>
      <c r="V43" s="6"/>
      <c r="W43" s="6" t="s">
        <v>19</v>
      </c>
      <c r="X43" s="6"/>
      <c r="Y43" s="5"/>
      <c r="Z43" s="5"/>
    </row>
    <row r="44" spans="1:26" s="2" customFormat="1" ht="30" x14ac:dyDescent="0.25">
      <c r="A44" s="5"/>
      <c r="B44" s="5" t="s">
        <v>7</v>
      </c>
      <c r="C44" s="5" t="s">
        <v>360</v>
      </c>
      <c r="D44" s="6" t="s">
        <v>57</v>
      </c>
      <c r="E44" s="6" t="s">
        <v>58</v>
      </c>
      <c r="F44" s="8">
        <v>41041</v>
      </c>
      <c r="G44" s="6" t="s">
        <v>56</v>
      </c>
      <c r="H44" s="6" t="s">
        <v>48</v>
      </c>
      <c r="I44" s="6" t="s">
        <v>59</v>
      </c>
      <c r="J44" s="6" t="s">
        <v>50</v>
      </c>
      <c r="K44" s="6" t="s">
        <v>17</v>
      </c>
      <c r="L44" s="6">
        <v>1255120493</v>
      </c>
      <c r="M44" s="6" t="s">
        <v>51</v>
      </c>
      <c r="N44" s="6">
        <v>776223311</v>
      </c>
      <c r="O44" s="10" t="s">
        <v>52</v>
      </c>
      <c r="P44" s="6" t="s">
        <v>53</v>
      </c>
      <c r="Q44" s="6" t="s">
        <v>54</v>
      </c>
      <c r="R44" s="6" t="s">
        <v>55</v>
      </c>
      <c r="S44" s="6" t="s">
        <v>363</v>
      </c>
      <c r="T44" s="6"/>
      <c r="U44" s="6"/>
      <c r="V44" s="6"/>
      <c r="W44" s="6" t="s">
        <v>19</v>
      </c>
      <c r="X44" s="6"/>
      <c r="Y44" s="5"/>
      <c r="Z44" s="5"/>
    </row>
    <row r="45" spans="1:26" s="2" customFormat="1" ht="30" x14ac:dyDescent="0.25">
      <c r="A45" s="5"/>
      <c r="B45" s="5" t="s">
        <v>7</v>
      </c>
      <c r="C45" s="5" t="s">
        <v>360</v>
      </c>
      <c r="D45" s="6" t="s">
        <v>70</v>
      </c>
      <c r="E45" s="6" t="s">
        <v>71</v>
      </c>
      <c r="F45" s="8">
        <v>41055</v>
      </c>
      <c r="G45" s="6" t="s">
        <v>56</v>
      </c>
      <c r="H45" s="6" t="s">
        <v>72</v>
      </c>
      <c r="I45" s="6" t="s">
        <v>73</v>
      </c>
      <c r="J45" s="6" t="s">
        <v>74</v>
      </c>
      <c r="K45" s="6" t="s">
        <v>17</v>
      </c>
      <c r="L45" s="6">
        <v>1255260303</v>
      </c>
      <c r="M45" s="6" t="s">
        <v>75</v>
      </c>
      <c r="N45" s="6">
        <v>773280773</v>
      </c>
      <c r="O45" s="10" t="s">
        <v>76</v>
      </c>
      <c r="P45" s="6" t="s">
        <v>77</v>
      </c>
      <c r="Q45" s="6" t="s">
        <v>54</v>
      </c>
      <c r="R45" s="6" t="s">
        <v>47</v>
      </c>
      <c r="S45" s="6" t="s">
        <v>363</v>
      </c>
      <c r="T45" s="6" t="s">
        <v>7</v>
      </c>
      <c r="U45" s="6"/>
      <c r="V45" s="6"/>
      <c r="W45" s="6" t="s">
        <v>19</v>
      </c>
      <c r="X45" s="6"/>
      <c r="Y45" s="5"/>
      <c r="Z45" s="5"/>
    </row>
    <row r="46" spans="1:26" s="2" customFormat="1" x14ac:dyDescent="0.25">
      <c r="A46" s="5"/>
      <c r="B46" s="5" t="s">
        <v>7</v>
      </c>
      <c r="C46" s="5" t="s">
        <v>360</v>
      </c>
      <c r="D46" s="6" t="s">
        <v>78</v>
      </c>
      <c r="E46" s="6" t="s">
        <v>79</v>
      </c>
      <c r="F46" s="8">
        <v>40969</v>
      </c>
      <c r="G46" s="6" t="s">
        <v>56</v>
      </c>
      <c r="H46" s="6" t="s">
        <v>80</v>
      </c>
      <c r="I46" s="6" t="s">
        <v>81</v>
      </c>
      <c r="J46" s="6" t="s">
        <v>82</v>
      </c>
      <c r="K46" s="6" t="s">
        <v>17</v>
      </c>
      <c r="L46" s="6">
        <v>1253010957</v>
      </c>
      <c r="M46" s="6" t="s">
        <v>83</v>
      </c>
      <c r="N46" s="6">
        <v>777235670</v>
      </c>
      <c r="O46" s="10" t="s">
        <v>84</v>
      </c>
      <c r="P46" s="6"/>
      <c r="Q46" s="6" t="s">
        <v>440</v>
      </c>
      <c r="R46" s="6"/>
      <c r="S46" s="6" t="s">
        <v>363</v>
      </c>
      <c r="T46" s="6" t="s">
        <v>7</v>
      </c>
      <c r="U46" s="6"/>
      <c r="V46" s="6"/>
      <c r="W46" s="6" t="s">
        <v>19</v>
      </c>
      <c r="X46" s="6"/>
      <c r="Y46" s="5"/>
      <c r="Z46" s="5"/>
    </row>
    <row r="47" spans="1:26" s="2" customFormat="1" ht="30" x14ac:dyDescent="0.25">
      <c r="A47" s="14"/>
      <c r="B47" s="14" t="s">
        <v>7</v>
      </c>
      <c r="C47" s="14" t="s">
        <v>360</v>
      </c>
      <c r="D47" s="15" t="s">
        <v>101</v>
      </c>
      <c r="E47" s="15" t="s">
        <v>95</v>
      </c>
      <c r="F47" s="16">
        <v>40962</v>
      </c>
      <c r="G47" s="15" t="s">
        <v>56</v>
      </c>
      <c r="H47" s="15" t="s">
        <v>398</v>
      </c>
      <c r="I47" s="15" t="s">
        <v>97</v>
      </c>
      <c r="J47" s="15" t="s">
        <v>98</v>
      </c>
      <c r="K47" s="15" t="s">
        <v>17</v>
      </c>
      <c r="L47" s="15" t="s">
        <v>399</v>
      </c>
      <c r="M47" s="15" t="s">
        <v>102</v>
      </c>
      <c r="N47" s="15">
        <v>739707954</v>
      </c>
      <c r="O47" s="17" t="s">
        <v>397</v>
      </c>
      <c r="P47" s="15" t="s">
        <v>100</v>
      </c>
      <c r="Q47" s="15" t="s">
        <v>103</v>
      </c>
      <c r="R47" s="15" t="s">
        <v>69</v>
      </c>
      <c r="S47" s="13" t="s">
        <v>366</v>
      </c>
      <c r="T47" s="6"/>
      <c r="U47" s="6"/>
      <c r="V47" s="6"/>
      <c r="W47" s="6" t="s">
        <v>19</v>
      </c>
      <c r="X47" s="6"/>
      <c r="Y47" s="5"/>
      <c r="Z47" s="5"/>
    </row>
    <row r="48" spans="1:26" s="2" customFormat="1" ht="30" x14ac:dyDescent="0.25">
      <c r="A48" s="5"/>
      <c r="B48" s="5" t="s">
        <v>7</v>
      </c>
      <c r="C48" s="5" t="s">
        <v>360</v>
      </c>
      <c r="D48" s="6" t="s">
        <v>139</v>
      </c>
      <c r="E48" s="6" t="s">
        <v>140</v>
      </c>
      <c r="F48" s="8">
        <v>41075</v>
      </c>
      <c r="G48" s="6" t="s">
        <v>56</v>
      </c>
      <c r="H48" s="6" t="s">
        <v>141</v>
      </c>
      <c r="I48" s="6" t="s">
        <v>142</v>
      </c>
      <c r="J48" s="6" t="s">
        <v>143</v>
      </c>
      <c r="K48" s="6" t="s">
        <v>17</v>
      </c>
      <c r="L48" s="6" t="s">
        <v>421</v>
      </c>
      <c r="M48" s="6" t="s">
        <v>144</v>
      </c>
      <c r="N48" s="6">
        <v>732785461</v>
      </c>
      <c r="O48" s="10" t="s">
        <v>145</v>
      </c>
      <c r="P48" s="6" t="s">
        <v>146</v>
      </c>
      <c r="Q48" s="6" t="s">
        <v>147</v>
      </c>
      <c r="R48" s="6" t="s">
        <v>69</v>
      </c>
      <c r="S48" s="6" t="s">
        <v>363</v>
      </c>
      <c r="T48" s="6" t="s">
        <v>7</v>
      </c>
      <c r="U48" s="6" t="s">
        <v>363</v>
      </c>
      <c r="V48" s="6" t="s">
        <v>363</v>
      </c>
      <c r="W48" s="6" t="s">
        <v>420</v>
      </c>
      <c r="X48" s="6" t="s">
        <v>7</v>
      </c>
      <c r="Y48" s="5" t="s">
        <v>7</v>
      </c>
      <c r="Z48" s="5"/>
    </row>
    <row r="49" spans="1:27" s="2" customFormat="1" ht="45" x14ac:dyDescent="0.25">
      <c r="A49" s="5"/>
      <c r="B49" s="5" t="s">
        <v>7</v>
      </c>
      <c r="C49" s="5" t="s">
        <v>360</v>
      </c>
      <c r="D49" s="6" t="s">
        <v>197</v>
      </c>
      <c r="E49" s="6" t="s">
        <v>198</v>
      </c>
      <c r="F49" s="8">
        <v>40917</v>
      </c>
      <c r="G49" s="6" t="s">
        <v>56</v>
      </c>
      <c r="H49" s="6" t="s">
        <v>199</v>
      </c>
      <c r="I49" s="6" t="s">
        <v>200</v>
      </c>
      <c r="J49" s="6" t="s">
        <v>43</v>
      </c>
      <c r="K49" s="6" t="s">
        <v>17</v>
      </c>
      <c r="L49" s="6">
        <v>1251091281</v>
      </c>
      <c r="M49" s="6" t="s">
        <v>201</v>
      </c>
      <c r="N49" s="7" t="s">
        <v>202</v>
      </c>
      <c r="O49" s="10" t="s">
        <v>203</v>
      </c>
      <c r="P49" s="6" t="s">
        <v>43</v>
      </c>
      <c r="Q49" s="6" t="s">
        <v>44</v>
      </c>
      <c r="R49" s="6" t="s">
        <v>69</v>
      </c>
      <c r="S49" s="13" t="s">
        <v>373</v>
      </c>
      <c r="T49" s="6"/>
      <c r="U49" s="6"/>
      <c r="V49" s="6"/>
      <c r="W49" s="6" t="s">
        <v>19</v>
      </c>
      <c r="X49" s="6"/>
      <c r="Y49" s="5"/>
      <c r="Z49" s="5"/>
      <c r="AA49" s="18" t="s">
        <v>430</v>
      </c>
    </row>
    <row r="50" spans="1:27" s="2" customFormat="1" ht="30" x14ac:dyDescent="0.25">
      <c r="A50" s="5"/>
      <c r="B50" s="5" t="s">
        <v>7</v>
      </c>
      <c r="C50" s="5" t="s">
        <v>360</v>
      </c>
      <c r="D50" s="6" t="s">
        <v>225</v>
      </c>
      <c r="E50" s="6" t="s">
        <v>226</v>
      </c>
      <c r="F50" s="8">
        <v>40804</v>
      </c>
      <c r="G50" s="6" t="s">
        <v>56</v>
      </c>
      <c r="H50" s="6" t="s">
        <v>227</v>
      </c>
      <c r="I50" s="6" t="s">
        <v>228</v>
      </c>
      <c r="J50" s="6" t="s">
        <v>229</v>
      </c>
      <c r="K50" s="6" t="s">
        <v>17</v>
      </c>
      <c r="L50" s="6" t="s">
        <v>422</v>
      </c>
      <c r="M50" s="6" t="s">
        <v>230</v>
      </c>
      <c r="N50" s="6">
        <v>603177985</v>
      </c>
      <c r="O50" s="10" t="s">
        <v>231</v>
      </c>
      <c r="P50" s="6" t="s">
        <v>146</v>
      </c>
      <c r="Q50" s="6" t="s">
        <v>441</v>
      </c>
      <c r="R50" s="6"/>
      <c r="S50" s="6" t="s">
        <v>363</v>
      </c>
      <c r="T50" s="6" t="s">
        <v>7</v>
      </c>
      <c r="U50" s="6"/>
      <c r="V50" s="6"/>
      <c r="W50" s="6" t="s">
        <v>19</v>
      </c>
      <c r="X50" s="6"/>
      <c r="Y50" s="5"/>
      <c r="Z50" s="5"/>
    </row>
    <row r="51" spans="1:27" x14ac:dyDescent="0.25">
      <c r="O51" s="1"/>
    </row>
    <row r="52" spans="1:27" x14ac:dyDescent="0.25">
      <c r="D52" s="18"/>
      <c r="O52" s="1"/>
    </row>
    <row r="53" spans="1:27" x14ac:dyDescent="0.25">
      <c r="D53" s="18"/>
      <c r="O53" s="1"/>
    </row>
    <row r="54" spans="1:27" x14ac:dyDescent="0.25">
      <c r="O54" s="1"/>
      <c r="W54" t="s">
        <v>404</v>
      </c>
    </row>
    <row r="55" spans="1:27" x14ac:dyDescent="0.25">
      <c r="O55" s="1"/>
      <c r="W55" t="s">
        <v>405</v>
      </c>
    </row>
    <row r="56" spans="1:27" x14ac:dyDescent="0.25">
      <c r="O56" s="1"/>
    </row>
    <row r="57" spans="1:27" x14ac:dyDescent="0.25">
      <c r="O57" s="1"/>
    </row>
    <row r="58" spans="1:27" x14ac:dyDescent="0.25">
      <c r="O58" s="1"/>
    </row>
    <row r="59" spans="1:27" x14ac:dyDescent="0.25">
      <c r="O59" s="1"/>
    </row>
    <row r="60" spans="1:27" x14ac:dyDescent="0.25">
      <c r="O60" s="1"/>
    </row>
    <row r="61" spans="1:27" x14ac:dyDescent="0.25">
      <c r="O61" s="1"/>
    </row>
    <row r="62" spans="1:27" x14ac:dyDescent="0.25">
      <c r="O62" s="1"/>
    </row>
    <row r="63" spans="1:27" x14ac:dyDescent="0.25">
      <c r="O63" s="1"/>
    </row>
    <row r="64" spans="1:27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</sheetData>
  <sortState xmlns:xlrd2="http://schemas.microsoft.com/office/spreadsheetml/2017/richdata2" ref="A3:AA50">
    <sortCondition ref="C3:C50"/>
    <sortCondition ref="G3:G50"/>
  </sortState>
  <dataValidations count="1">
    <dataValidation type="list" allowBlank="1" showInputMessage="1" showErrorMessage="1" sqref="W3:W50" xr:uid="{0325B59B-8F74-4852-A8B1-2CD338F7B71D}">
      <formula1>$W$53:$W$55</formula1>
    </dataValidation>
  </dataValidations>
  <hyperlinks>
    <hyperlink ref="O11" r:id="rId1" xr:uid="{9389EA25-1294-4E0D-9413-BAB510C101E2}"/>
    <hyperlink ref="O12" r:id="rId2" xr:uid="{3C675A31-8BF8-4328-995C-6FD526CB67CE}"/>
    <hyperlink ref="O38" r:id="rId3" xr:uid="{1AC3692B-1805-4883-9C44-25D1D48BDE90}"/>
    <hyperlink ref="O3" r:id="rId4" xr:uid="{9596F488-D98A-4627-AA1C-EDE5970FC2B3}"/>
    <hyperlink ref="O44" r:id="rId5" xr:uid="{3028B8B8-91D7-4031-B528-00296CA8B977}"/>
    <hyperlink ref="O6" r:id="rId6" xr:uid="{FA4633BF-2E05-452A-A124-B760144C8169}"/>
    <hyperlink ref="O45" r:id="rId7" xr:uid="{BDE64DE5-D4E9-4DE6-A15F-F3046A623431}"/>
    <hyperlink ref="O46" r:id="rId8" xr:uid="{FB70C7FD-9E7A-494E-AF23-754342D96343}"/>
    <hyperlink ref="O39" r:id="rId9" xr:uid="{F14B082E-DB1F-4B19-BD63-336656BA7260}"/>
    <hyperlink ref="O47" r:id="rId10" xr:uid="{7AC21800-4E22-43E6-91BD-AD364CDA788A}"/>
    <hyperlink ref="O13" r:id="rId11" xr:uid="{A9ABE1A4-71CA-42E4-B781-E1AF914AA729}"/>
    <hyperlink ref="O41" r:id="rId12" xr:uid="{534E471A-775A-45BB-B1DD-526050F707F2}"/>
    <hyperlink ref="O7" r:id="rId13" xr:uid="{00172735-A0A7-4547-93B2-2F682CBBFEFB}"/>
    <hyperlink ref="O27" r:id="rId14" xr:uid="{F058974C-D45F-4B3B-BF7D-0BD71D9EA2AC}"/>
    <hyperlink ref="O48" r:id="rId15" xr:uid="{217B9699-F3DD-4AAA-A55D-591DEA4D16FA}"/>
    <hyperlink ref="O8" r:id="rId16" xr:uid="{FE7032C9-6356-4127-A248-0925CEF673AA}"/>
    <hyperlink ref="O14" r:id="rId17" xr:uid="{74046716-6F6B-4204-A358-83D1F5F2B727}"/>
    <hyperlink ref="O15" r:id="rId18" xr:uid="{0F890548-5152-4208-95A0-9FEE8FFE2A84}"/>
    <hyperlink ref="O30" r:id="rId19" xr:uid="{1D40C467-D0D3-4176-B47B-236F14A282DB}"/>
    <hyperlink ref="O16" r:id="rId20" xr:uid="{B4B138AB-B36A-45E1-A126-4E04BA493833}"/>
    <hyperlink ref="O37" r:id="rId21" xr:uid="{6E9C73CD-4FE8-4195-A28A-2CBF1F4144A8}"/>
    <hyperlink ref="O17" r:id="rId22" xr:uid="{B3FD4806-EE1B-4604-B13A-4DB3F7B7EAE4}"/>
    <hyperlink ref="O49" r:id="rId23" xr:uid="{C97FF42F-5F96-4FBD-9DA9-7ADFA511606D}"/>
    <hyperlink ref="O18" r:id="rId24" xr:uid="{1AEC900D-6CA5-401A-96F3-66D7540921A5}"/>
    <hyperlink ref="O9" r:id="rId25" xr:uid="{4A3E2144-A25E-4991-B588-69763F436B9D}"/>
    <hyperlink ref="O50" r:id="rId26" xr:uid="{2D784CD9-E42F-4757-A449-F36E831D938C}"/>
    <hyperlink ref="O19" r:id="rId27" xr:uid="{66137402-F519-42C6-A589-97A016DF653C}"/>
    <hyperlink ref="O32" r:id="rId28" xr:uid="{84512590-55F7-439D-BE75-457F8289E715}"/>
    <hyperlink ref="O20" r:id="rId29" xr:uid="{FE7DFB2D-58C2-413F-835D-D09B92667AED}"/>
    <hyperlink ref="O43" r:id="rId30" xr:uid="{A4F566B9-F1A4-452C-943F-283EFBAA5C00}"/>
    <hyperlink ref="O33" r:id="rId31" xr:uid="{84BFD3A8-97BB-44D8-B268-8BB06AF53EE7}"/>
    <hyperlink ref="O42" r:id="rId32" xr:uid="{2FA97D33-D003-4A57-9358-17716F9749FA}"/>
    <hyperlink ref="O34" r:id="rId33" xr:uid="{79222BCB-CF67-4BB5-BFB5-B25D1E7F7A58}"/>
    <hyperlink ref="O35" r:id="rId34" xr:uid="{8FE6ACB9-76BA-45DA-A8F0-0E8C66EC1839}"/>
    <hyperlink ref="O36" r:id="rId35" xr:uid="{23C605D7-08A0-4735-A3FD-23B649EBC29D}"/>
    <hyperlink ref="O10" r:id="rId36" xr:uid="{A0314541-5C69-4D0B-87E2-972DF8FDA4F0}"/>
    <hyperlink ref="O21" r:id="rId37" xr:uid="{C2A76503-2A0F-4203-8895-E7170210795C}"/>
    <hyperlink ref="O4" r:id="rId38" xr:uid="{FC81069D-CAD2-439A-9B6F-2F9C7ADAEDA8}"/>
    <hyperlink ref="O22" r:id="rId39" xr:uid="{692E8C3C-2240-402A-810F-F042D57FCC44}"/>
    <hyperlink ref="O5" r:id="rId40" xr:uid="{AC3AC251-D498-44EA-A5FD-E25E2C9B35DE}"/>
    <hyperlink ref="O23" r:id="rId41" xr:uid="{8666BC1C-107E-4E6E-AB90-B817199A2651}"/>
    <hyperlink ref="O24" r:id="rId42" xr:uid="{CA86CFE5-47AD-41F3-9367-F6564F09B8B2}"/>
    <hyperlink ref="O26" r:id="rId43" xr:uid="{B0230DA6-6D0C-489F-B334-7AEA6F4E6477}"/>
    <hyperlink ref="O31" r:id="rId44" xr:uid="{AB786F05-7BF0-488C-B7BE-7E508EDA16E9}"/>
    <hyperlink ref="O29" r:id="rId45" xr:uid="{4DE7B6BB-366F-4637-93D9-F5FB34034181}"/>
    <hyperlink ref="O25" r:id="rId46" xr:uid="{675166FB-3DC0-4A77-8271-554F5E9B6754}"/>
    <hyperlink ref="O40" r:id="rId47" xr:uid="{EBC6EB8B-9ED6-4FBB-9DEC-CD5467C24ED0}"/>
    <hyperlink ref="O28" r:id="rId48" xr:uid="{D07128E5-7294-4934-A1A3-CDC6F7A10500}"/>
  </hyperlinks>
  <pageMargins left="0.7" right="0.7" top="0.78740157499999996" bottom="0.78740157499999996" header="0.3" footer="0.3"/>
  <pageSetup paperSize="9" orientation="landscape"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F8C5-083E-4F8D-891C-604443325B9F}">
  <dimension ref="A1:D49"/>
  <sheetViews>
    <sheetView topLeftCell="A19" workbookViewId="0">
      <selection activeCell="D20" sqref="D20"/>
    </sheetView>
  </sheetViews>
  <sheetFormatPr defaultRowHeight="15" x14ac:dyDescent="0.25"/>
  <cols>
    <col min="1" max="1" width="15.7109375" customWidth="1"/>
    <col min="2" max="2" width="19" customWidth="1"/>
  </cols>
  <sheetData>
    <row r="1" spans="1:4" x14ac:dyDescent="0.25">
      <c r="C1" t="s">
        <v>438</v>
      </c>
      <c r="D1" t="s">
        <v>439</v>
      </c>
    </row>
    <row r="2" spans="1:4" ht="18.75" x14ac:dyDescent="0.3">
      <c r="A2" s="20" t="s">
        <v>8</v>
      </c>
      <c r="B2" s="20" t="s">
        <v>9</v>
      </c>
      <c r="C2">
        <v>5</v>
      </c>
      <c r="D2">
        <v>74</v>
      </c>
    </row>
    <row r="3" spans="1:4" ht="18.75" x14ac:dyDescent="0.3">
      <c r="A3" s="20" t="s">
        <v>27</v>
      </c>
      <c r="B3" s="20" t="s">
        <v>28</v>
      </c>
      <c r="C3">
        <v>1</v>
      </c>
      <c r="D3">
        <v>79</v>
      </c>
    </row>
    <row r="4" spans="1:4" ht="18.75" x14ac:dyDescent="0.3">
      <c r="A4" s="20" t="s">
        <v>36</v>
      </c>
      <c r="B4" s="20" t="s">
        <v>37</v>
      </c>
    </row>
    <row r="5" spans="1:4" ht="18.75" x14ac:dyDescent="0.3">
      <c r="A5" s="20" t="s">
        <v>57</v>
      </c>
      <c r="B5" s="20" t="s">
        <v>58</v>
      </c>
      <c r="C5">
        <v>2</v>
      </c>
      <c r="D5">
        <v>89</v>
      </c>
    </row>
    <row r="6" spans="1:4" ht="18.75" x14ac:dyDescent="0.3">
      <c r="A6" s="20" t="s">
        <v>45</v>
      </c>
      <c r="B6" s="20" t="s">
        <v>46</v>
      </c>
      <c r="C6">
        <v>1</v>
      </c>
      <c r="D6">
        <v>8</v>
      </c>
    </row>
    <row r="7" spans="1:4" ht="18.75" x14ac:dyDescent="0.3">
      <c r="A7" s="20" t="s">
        <v>60</v>
      </c>
      <c r="B7" s="20" t="s">
        <v>61</v>
      </c>
      <c r="C7">
        <v>2</v>
      </c>
      <c r="D7">
        <v>87</v>
      </c>
    </row>
    <row r="8" spans="1:4" ht="37.5" x14ac:dyDescent="0.3">
      <c r="A8" s="20" t="s">
        <v>70</v>
      </c>
      <c r="B8" s="20" t="s">
        <v>71</v>
      </c>
      <c r="C8">
        <v>3</v>
      </c>
      <c r="D8">
        <v>38</v>
      </c>
    </row>
    <row r="9" spans="1:4" ht="18.75" x14ac:dyDescent="0.3">
      <c r="A9" s="20" t="s">
        <v>78</v>
      </c>
      <c r="B9" s="20" t="s">
        <v>79</v>
      </c>
      <c r="C9">
        <v>4</v>
      </c>
      <c r="D9">
        <v>60</v>
      </c>
    </row>
    <row r="10" spans="1:4" ht="18.75" x14ac:dyDescent="0.3">
      <c r="A10" s="20" t="s">
        <v>85</v>
      </c>
      <c r="B10" s="20" t="s">
        <v>86</v>
      </c>
      <c r="C10">
        <v>1</v>
      </c>
      <c r="D10">
        <v>70</v>
      </c>
    </row>
    <row r="11" spans="1:4" ht="18.75" x14ac:dyDescent="0.3">
      <c r="A11" s="21" t="s">
        <v>101</v>
      </c>
      <c r="B11" s="21" t="s">
        <v>95</v>
      </c>
      <c r="C11">
        <v>1</v>
      </c>
      <c r="D11">
        <v>89</v>
      </c>
    </row>
    <row r="12" spans="1:4" ht="18.75" x14ac:dyDescent="0.3">
      <c r="A12" s="20" t="s">
        <v>94</v>
      </c>
      <c r="B12" s="20" t="s">
        <v>95</v>
      </c>
      <c r="C12">
        <v>5</v>
      </c>
      <c r="D12">
        <v>93</v>
      </c>
    </row>
    <row r="13" spans="1:4" ht="18.75" x14ac:dyDescent="0.3">
      <c r="A13" s="20" t="s">
        <v>105</v>
      </c>
      <c r="B13" s="20" t="s">
        <v>106</v>
      </c>
      <c r="C13">
        <v>2</v>
      </c>
      <c r="D13">
        <v>73</v>
      </c>
    </row>
    <row r="14" spans="1:4" ht="18.75" x14ac:dyDescent="0.3">
      <c r="A14" s="20" t="s">
        <v>114</v>
      </c>
      <c r="B14" s="20" t="s">
        <v>115</v>
      </c>
      <c r="C14">
        <v>4</v>
      </c>
      <c r="D14">
        <v>66</v>
      </c>
    </row>
    <row r="15" spans="1:4" ht="18.75" x14ac:dyDescent="0.3">
      <c r="A15" s="20" t="s">
        <v>123</v>
      </c>
      <c r="B15" s="20" t="s">
        <v>124</v>
      </c>
      <c r="C15">
        <v>5</v>
      </c>
      <c r="D15">
        <v>85</v>
      </c>
    </row>
    <row r="16" spans="1:4" ht="18.75" x14ac:dyDescent="0.3">
      <c r="A16" s="20" t="s">
        <v>130</v>
      </c>
      <c r="B16" s="20" t="s">
        <v>131</v>
      </c>
      <c r="C16">
        <v>5</v>
      </c>
      <c r="D16">
        <v>82</v>
      </c>
    </row>
    <row r="17" spans="1:4" ht="18.75" x14ac:dyDescent="0.3">
      <c r="A17" s="20" t="s">
        <v>232</v>
      </c>
      <c r="B17" s="20" t="s">
        <v>408</v>
      </c>
      <c r="C17">
        <v>2</v>
      </c>
      <c r="D17">
        <v>87</v>
      </c>
    </row>
    <row r="18" spans="1:4" ht="18.75" x14ac:dyDescent="0.3">
      <c r="A18" s="20" t="s">
        <v>139</v>
      </c>
      <c r="B18" s="20" t="s">
        <v>140</v>
      </c>
      <c r="C18">
        <v>4</v>
      </c>
      <c r="D18">
        <v>86</v>
      </c>
    </row>
    <row r="19" spans="1:4" ht="18.75" x14ac:dyDescent="0.3">
      <c r="A19" s="20" t="s">
        <v>148</v>
      </c>
      <c r="B19" s="20" t="s">
        <v>149</v>
      </c>
      <c r="C19">
        <v>1</v>
      </c>
      <c r="D19">
        <v>79</v>
      </c>
    </row>
    <row r="20" spans="1:4" ht="18.75" x14ac:dyDescent="0.3">
      <c r="A20" s="20" t="s">
        <v>154</v>
      </c>
      <c r="B20" s="20" t="s">
        <v>164</v>
      </c>
      <c r="C20">
        <v>3</v>
      </c>
      <c r="D20">
        <v>81</v>
      </c>
    </row>
    <row r="21" spans="1:4" ht="18.75" x14ac:dyDescent="0.3">
      <c r="A21" s="20" t="s">
        <v>162</v>
      </c>
      <c r="B21" s="20" t="s">
        <v>163</v>
      </c>
      <c r="C21">
        <v>4</v>
      </c>
      <c r="D21">
        <v>88</v>
      </c>
    </row>
    <row r="22" spans="1:4" ht="18.75" x14ac:dyDescent="0.3">
      <c r="A22" s="20" t="s">
        <v>382</v>
      </c>
      <c r="B22" s="20" t="s">
        <v>383</v>
      </c>
      <c r="C22">
        <v>3</v>
      </c>
      <c r="D22">
        <v>79</v>
      </c>
    </row>
    <row r="23" spans="1:4" ht="18.75" x14ac:dyDescent="0.3">
      <c r="A23" s="20" t="s">
        <v>170</v>
      </c>
      <c r="B23" s="20" t="s">
        <v>171</v>
      </c>
      <c r="C23">
        <v>5</v>
      </c>
      <c r="D23">
        <v>95</v>
      </c>
    </row>
    <row r="24" spans="1:4" ht="18.75" x14ac:dyDescent="0.3">
      <c r="A24" s="20" t="s">
        <v>154</v>
      </c>
      <c r="B24" s="20" t="s">
        <v>180</v>
      </c>
      <c r="C24">
        <v>5</v>
      </c>
      <c r="D24">
        <v>23</v>
      </c>
    </row>
    <row r="25" spans="1:4" ht="18.75" x14ac:dyDescent="0.3">
      <c r="A25" s="20" t="s">
        <v>186</v>
      </c>
      <c r="B25" s="20" t="s">
        <v>187</v>
      </c>
      <c r="C25">
        <v>2</v>
      </c>
      <c r="D25">
        <v>8</v>
      </c>
    </row>
    <row r="26" spans="1:4" ht="18.75" x14ac:dyDescent="0.3">
      <c r="A26" s="20" t="s">
        <v>190</v>
      </c>
      <c r="B26" s="20" t="s">
        <v>8</v>
      </c>
      <c r="C26">
        <v>1</v>
      </c>
      <c r="D26">
        <v>64</v>
      </c>
    </row>
    <row r="27" spans="1:4" ht="18.75" x14ac:dyDescent="0.3">
      <c r="A27" s="20" t="s">
        <v>197</v>
      </c>
      <c r="B27" s="20" t="s">
        <v>198</v>
      </c>
      <c r="C27">
        <v>1</v>
      </c>
      <c r="D27">
        <v>88</v>
      </c>
    </row>
    <row r="28" spans="1:4" ht="18.75" x14ac:dyDescent="0.3">
      <c r="A28" s="20" t="s">
        <v>204</v>
      </c>
      <c r="B28" s="20" t="s">
        <v>205</v>
      </c>
      <c r="C28">
        <v>3</v>
      </c>
      <c r="D28">
        <v>92</v>
      </c>
    </row>
    <row r="29" spans="1:4" ht="18.75" x14ac:dyDescent="0.3">
      <c r="A29" s="20" t="s">
        <v>211</v>
      </c>
      <c r="B29" s="20" t="s">
        <v>212</v>
      </c>
      <c r="C29">
        <v>2</v>
      </c>
      <c r="D29">
        <v>87</v>
      </c>
    </row>
    <row r="30" spans="1:4" ht="18.75" x14ac:dyDescent="0.3">
      <c r="A30" s="20" t="s">
        <v>220</v>
      </c>
      <c r="B30" s="20" t="s">
        <v>221</v>
      </c>
      <c r="C30">
        <v>2</v>
      </c>
      <c r="D30">
        <v>94</v>
      </c>
    </row>
    <row r="31" spans="1:4" ht="18.75" x14ac:dyDescent="0.3">
      <c r="A31" s="20" t="s">
        <v>225</v>
      </c>
      <c r="B31" s="20" t="s">
        <v>226</v>
      </c>
      <c r="C31">
        <v>2</v>
      </c>
      <c r="D31">
        <v>66</v>
      </c>
    </row>
    <row r="32" spans="1:4" ht="18.75" x14ac:dyDescent="0.3">
      <c r="A32" s="20" t="s">
        <v>232</v>
      </c>
      <c r="B32" s="20" t="s">
        <v>233</v>
      </c>
      <c r="C32">
        <v>3</v>
      </c>
      <c r="D32">
        <v>89</v>
      </c>
    </row>
    <row r="33" spans="1:4" ht="18.75" x14ac:dyDescent="0.3">
      <c r="A33" s="20" t="s">
        <v>242</v>
      </c>
      <c r="B33" s="20" t="s">
        <v>243</v>
      </c>
      <c r="C33">
        <v>4</v>
      </c>
      <c r="D33">
        <v>89</v>
      </c>
    </row>
    <row r="34" spans="1:4" ht="18.75" x14ac:dyDescent="0.3">
      <c r="A34" s="20" t="s">
        <v>204</v>
      </c>
      <c r="B34" s="20" t="s">
        <v>252</v>
      </c>
      <c r="C34">
        <v>4</v>
      </c>
      <c r="D34">
        <v>58</v>
      </c>
    </row>
    <row r="35" spans="1:4" ht="18.75" x14ac:dyDescent="0.3">
      <c r="A35" s="20" t="s">
        <v>225</v>
      </c>
      <c r="B35" s="20" t="s">
        <v>259</v>
      </c>
      <c r="C35">
        <v>5</v>
      </c>
      <c r="D35">
        <v>85</v>
      </c>
    </row>
    <row r="36" spans="1:4" ht="18.75" x14ac:dyDescent="0.3">
      <c r="A36" s="20" t="s">
        <v>266</v>
      </c>
      <c r="B36" s="20" t="s">
        <v>267</v>
      </c>
      <c r="C36">
        <v>5</v>
      </c>
      <c r="D36">
        <v>81</v>
      </c>
    </row>
    <row r="37" spans="1:4" ht="18.75" x14ac:dyDescent="0.3">
      <c r="A37" s="20" t="s">
        <v>275</v>
      </c>
      <c r="B37" s="20" t="s">
        <v>276</v>
      </c>
      <c r="C37">
        <v>3</v>
      </c>
      <c r="D37">
        <v>79</v>
      </c>
    </row>
    <row r="38" spans="1:4" ht="18.75" x14ac:dyDescent="0.3">
      <c r="A38" s="20" t="s">
        <v>279</v>
      </c>
      <c r="B38" s="20" t="s">
        <v>280</v>
      </c>
      <c r="C38">
        <v>1</v>
      </c>
      <c r="D38">
        <v>74</v>
      </c>
    </row>
    <row r="39" spans="1:4" ht="18.75" x14ac:dyDescent="0.3">
      <c r="A39" s="20" t="s">
        <v>279</v>
      </c>
      <c r="B39" s="20" t="s">
        <v>289</v>
      </c>
      <c r="C39">
        <v>2</v>
      </c>
      <c r="D39">
        <v>90</v>
      </c>
    </row>
    <row r="40" spans="1:4" ht="18.75" x14ac:dyDescent="0.3">
      <c r="A40" s="20" t="s">
        <v>45</v>
      </c>
      <c r="B40" s="20" t="s">
        <v>298</v>
      </c>
      <c r="C40">
        <v>3</v>
      </c>
      <c r="D40">
        <v>74</v>
      </c>
    </row>
    <row r="41" spans="1:4" ht="18.75" x14ac:dyDescent="0.3">
      <c r="A41" s="20" t="s">
        <v>305</v>
      </c>
      <c r="B41" s="20" t="s">
        <v>306</v>
      </c>
      <c r="C41">
        <v>4</v>
      </c>
      <c r="D41">
        <v>65</v>
      </c>
    </row>
    <row r="42" spans="1:4" ht="18.75" x14ac:dyDescent="0.3">
      <c r="A42" s="20" t="s">
        <v>313</v>
      </c>
      <c r="B42" s="20" t="s">
        <v>314</v>
      </c>
      <c r="C42">
        <v>1</v>
      </c>
      <c r="D42">
        <v>95</v>
      </c>
    </row>
    <row r="43" spans="1:4" ht="18.75" x14ac:dyDescent="0.3">
      <c r="A43" s="20" t="s">
        <v>320</v>
      </c>
      <c r="B43" s="20" t="s">
        <v>321</v>
      </c>
      <c r="C43">
        <v>3</v>
      </c>
      <c r="D43">
        <v>71</v>
      </c>
    </row>
    <row r="44" spans="1:4" ht="18.75" x14ac:dyDescent="0.3">
      <c r="A44" s="20" t="s">
        <v>204</v>
      </c>
      <c r="B44" s="20" t="s">
        <v>327</v>
      </c>
      <c r="C44">
        <v>2</v>
      </c>
      <c r="D44">
        <v>86</v>
      </c>
    </row>
    <row r="45" spans="1:4" ht="18.75" x14ac:dyDescent="0.3">
      <c r="A45" s="20" t="s">
        <v>333</v>
      </c>
      <c r="B45" s="20" t="s">
        <v>327</v>
      </c>
      <c r="C45">
        <v>4</v>
      </c>
      <c r="D45">
        <v>80</v>
      </c>
    </row>
    <row r="46" spans="1:4" ht="18.75" x14ac:dyDescent="0.3">
      <c r="A46" s="20" t="s">
        <v>336</v>
      </c>
      <c r="B46" s="20" t="s">
        <v>337</v>
      </c>
      <c r="C46">
        <v>3</v>
      </c>
      <c r="D46">
        <v>85</v>
      </c>
    </row>
    <row r="47" spans="1:4" ht="18.75" x14ac:dyDescent="0.3">
      <c r="A47" s="20" t="s">
        <v>232</v>
      </c>
      <c r="B47" s="20" t="s">
        <v>341</v>
      </c>
      <c r="C47">
        <v>4</v>
      </c>
      <c r="D47">
        <v>79</v>
      </c>
    </row>
    <row r="48" spans="1:4" ht="18.75" x14ac:dyDescent="0.3">
      <c r="A48" s="20" t="s">
        <v>348</v>
      </c>
      <c r="B48" s="20" t="s">
        <v>349</v>
      </c>
      <c r="C48">
        <v>5</v>
      </c>
      <c r="D48">
        <v>92</v>
      </c>
    </row>
    <row r="49" spans="1:2" x14ac:dyDescent="0.25">
      <c r="A49" s="3"/>
      <c r="B49" s="3"/>
    </row>
  </sheetData>
  <sortState xmlns:xlrd2="http://schemas.microsoft.com/office/spreadsheetml/2017/richdata2" ref="A2:B49">
    <sortCondition ref="B2:B4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39D3-87E2-446D-ACEC-71DC2CA1A2D6}">
  <dimension ref="A1:O6"/>
  <sheetViews>
    <sheetView workbookViewId="0">
      <selection activeCell="O5" sqref="O5"/>
    </sheetView>
  </sheetViews>
  <sheetFormatPr defaultRowHeight="15" x14ac:dyDescent="0.25"/>
  <sheetData>
    <row r="1" spans="1:15" ht="24.95" customHeight="1" x14ac:dyDescent="0.25">
      <c r="A1" s="3" t="s">
        <v>438</v>
      </c>
      <c r="B1" s="3" t="s">
        <v>448</v>
      </c>
      <c r="C1" s="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3" t="s">
        <v>455</v>
      </c>
      <c r="J1" s="3" t="s">
        <v>456</v>
      </c>
      <c r="K1" s="3" t="s">
        <v>457</v>
      </c>
      <c r="L1" s="3" t="s">
        <v>458</v>
      </c>
      <c r="M1" s="28" t="s">
        <v>459</v>
      </c>
      <c r="N1" s="3" t="s">
        <v>460</v>
      </c>
    </row>
    <row r="2" spans="1:15" ht="24.95" customHeight="1" x14ac:dyDescent="0.25">
      <c r="A2" s="3" t="s">
        <v>443</v>
      </c>
      <c r="B2" s="3">
        <v>2</v>
      </c>
      <c r="C2" s="3">
        <v>2</v>
      </c>
      <c r="D2" s="3">
        <v>1</v>
      </c>
      <c r="E2" s="3">
        <v>5</v>
      </c>
      <c r="F2" s="3">
        <v>5</v>
      </c>
      <c r="G2" s="3">
        <v>1</v>
      </c>
      <c r="H2" s="3">
        <v>4</v>
      </c>
      <c r="I2" s="3">
        <v>1</v>
      </c>
      <c r="J2" s="3">
        <v>1</v>
      </c>
      <c r="K2" s="3">
        <v>5</v>
      </c>
      <c r="L2" s="3">
        <v>3</v>
      </c>
      <c r="M2" s="28">
        <f>B2+C2+D2+E2+F2+G2+H2+I2+J2+K2+L2</f>
        <v>30</v>
      </c>
      <c r="N2" s="3"/>
    </row>
    <row r="3" spans="1:15" ht="24.95" customHeight="1" x14ac:dyDescent="0.25">
      <c r="A3" s="3" t="s">
        <v>444</v>
      </c>
      <c r="B3" s="3">
        <v>5</v>
      </c>
      <c r="C3" s="3">
        <v>5</v>
      </c>
      <c r="D3" s="3">
        <v>3</v>
      </c>
      <c r="E3" s="3">
        <v>4</v>
      </c>
      <c r="F3" s="3">
        <v>2</v>
      </c>
      <c r="G3" s="3">
        <v>5</v>
      </c>
      <c r="H3" s="3">
        <v>5</v>
      </c>
      <c r="I3" s="3">
        <v>5</v>
      </c>
      <c r="J3" s="3">
        <v>4</v>
      </c>
      <c r="K3" s="3">
        <v>1</v>
      </c>
      <c r="L3" s="3">
        <v>2</v>
      </c>
      <c r="M3" s="28">
        <f t="shared" ref="M3:M6" si="0">B3+C3+D3+E3+F3+G3+H3+I3+J3+K3+L3</f>
        <v>41</v>
      </c>
      <c r="N3" s="3"/>
      <c r="O3" s="29">
        <v>1</v>
      </c>
    </row>
    <row r="4" spans="1:15" ht="24.95" customHeight="1" x14ac:dyDescent="0.25">
      <c r="A4" s="3" t="s">
        <v>445</v>
      </c>
      <c r="B4" s="3">
        <v>4</v>
      </c>
      <c r="C4" s="3">
        <v>4</v>
      </c>
      <c r="D4" s="3">
        <v>4</v>
      </c>
      <c r="E4" s="3">
        <v>1</v>
      </c>
      <c r="F4" s="3">
        <v>3</v>
      </c>
      <c r="G4" s="3">
        <v>3</v>
      </c>
      <c r="H4" s="3">
        <v>2</v>
      </c>
      <c r="I4" s="3">
        <v>4</v>
      </c>
      <c r="J4" s="3">
        <v>3</v>
      </c>
      <c r="K4" s="3">
        <v>4</v>
      </c>
      <c r="L4" s="3">
        <v>1</v>
      </c>
      <c r="M4" s="28">
        <f t="shared" si="0"/>
        <v>33</v>
      </c>
      <c r="N4" s="3"/>
    </row>
    <row r="5" spans="1:15" ht="24.95" customHeight="1" x14ac:dyDescent="0.25">
      <c r="A5" s="3" t="s">
        <v>446</v>
      </c>
      <c r="B5" s="3">
        <v>3</v>
      </c>
      <c r="C5" s="3">
        <v>1</v>
      </c>
      <c r="D5" s="3">
        <v>5</v>
      </c>
      <c r="E5" s="3">
        <v>2</v>
      </c>
      <c r="F5" s="3">
        <v>4</v>
      </c>
      <c r="G5" s="3">
        <v>2</v>
      </c>
      <c r="H5" s="3">
        <v>2</v>
      </c>
      <c r="I5" s="3">
        <v>2</v>
      </c>
      <c r="J5" s="3">
        <v>2</v>
      </c>
      <c r="K5" s="3">
        <v>3</v>
      </c>
      <c r="L5" s="3">
        <v>5</v>
      </c>
      <c r="M5" s="28">
        <f t="shared" si="0"/>
        <v>31</v>
      </c>
      <c r="N5" s="3"/>
    </row>
    <row r="6" spans="1:15" ht="24.95" customHeight="1" x14ac:dyDescent="0.25">
      <c r="A6" s="3" t="s">
        <v>447</v>
      </c>
      <c r="B6" s="3">
        <v>1</v>
      </c>
      <c r="C6" s="3">
        <v>3</v>
      </c>
      <c r="D6" s="3">
        <v>2</v>
      </c>
      <c r="E6" s="3">
        <v>3</v>
      </c>
      <c r="F6" s="3">
        <v>1</v>
      </c>
      <c r="G6" s="3">
        <v>4</v>
      </c>
      <c r="H6" s="3">
        <v>3</v>
      </c>
      <c r="I6" s="3">
        <v>3</v>
      </c>
      <c r="J6" s="3">
        <v>5</v>
      </c>
      <c r="K6" s="3">
        <v>2</v>
      </c>
      <c r="L6" s="3">
        <v>4</v>
      </c>
      <c r="M6" s="28">
        <f t="shared" si="0"/>
        <v>31</v>
      </c>
      <c r="N6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23F0-8D59-4437-91EE-567851A2B0DE}">
  <dimension ref="A1:G51"/>
  <sheetViews>
    <sheetView tabSelected="1" workbookViewId="0">
      <selection activeCell="I7" sqref="I7"/>
    </sheetView>
  </sheetViews>
  <sheetFormatPr defaultRowHeight="15" x14ac:dyDescent="0.25"/>
  <cols>
    <col min="1" max="1" width="8.42578125" bestFit="1" customWidth="1"/>
    <col min="2" max="2" width="16.140625" customWidth="1"/>
    <col min="3" max="3" width="15.85546875" bestFit="1" customWidth="1"/>
    <col min="4" max="4" width="11.28515625" customWidth="1"/>
    <col min="5" max="5" width="12" customWidth="1"/>
    <col min="6" max="6" width="10.5703125" customWidth="1"/>
    <col min="7" max="7" width="17.28515625" style="1" customWidth="1"/>
  </cols>
  <sheetData>
    <row r="1" spans="1:7" ht="29.25" thickBot="1" x14ac:dyDescent="0.5">
      <c r="A1" s="25" t="s">
        <v>461</v>
      </c>
      <c r="B1" s="25"/>
    </row>
    <row r="2" spans="1:7" ht="33.75" customHeight="1" thickBot="1" x14ac:dyDescent="0.35">
      <c r="A2" s="39" t="s">
        <v>436</v>
      </c>
      <c r="B2" s="40" t="s">
        <v>0</v>
      </c>
      <c r="C2" s="41" t="s">
        <v>1</v>
      </c>
      <c r="D2" s="42" t="s">
        <v>434</v>
      </c>
      <c r="E2" s="42" t="s">
        <v>503</v>
      </c>
      <c r="F2" s="42" t="s">
        <v>462</v>
      </c>
      <c r="G2" s="43" t="s">
        <v>442</v>
      </c>
    </row>
    <row r="3" spans="1:7" s="2" customFormat="1" ht="19.5" thickTop="1" x14ac:dyDescent="0.3">
      <c r="A3" s="34" t="s">
        <v>69</v>
      </c>
      <c r="B3" s="35" t="s">
        <v>154</v>
      </c>
      <c r="C3" s="36" t="s">
        <v>180</v>
      </c>
      <c r="D3" s="36">
        <v>93</v>
      </c>
      <c r="E3" s="36">
        <v>262</v>
      </c>
      <c r="F3" s="37">
        <f t="shared" ref="F3:F36" si="0">SUM(D3:E3)</f>
        <v>355</v>
      </c>
      <c r="G3" s="38" t="str">
        <f>VLOOKUP(C3,tisk!$E$3:$Q$50,13,0)</f>
        <v>Benešov</v>
      </c>
    </row>
    <row r="4" spans="1:7" s="2" customFormat="1" ht="18.75" x14ac:dyDescent="0.3">
      <c r="A4" s="32" t="s">
        <v>26</v>
      </c>
      <c r="B4" s="23" t="s">
        <v>60</v>
      </c>
      <c r="C4" s="20" t="s">
        <v>61</v>
      </c>
      <c r="D4" s="20">
        <v>90</v>
      </c>
      <c r="E4" s="20">
        <v>261</v>
      </c>
      <c r="F4" s="30">
        <f t="shared" si="0"/>
        <v>351</v>
      </c>
      <c r="G4" s="26" t="str">
        <f>VLOOKUP(C4,tisk!$E$3:$Q$50,13,0)</f>
        <v>Náchod</v>
      </c>
    </row>
    <row r="5" spans="1:7" s="2" customFormat="1" ht="18.75" x14ac:dyDescent="0.3">
      <c r="A5" s="32" t="s">
        <v>47</v>
      </c>
      <c r="B5" s="23" t="s">
        <v>170</v>
      </c>
      <c r="C5" s="20" t="s">
        <v>171</v>
      </c>
      <c r="D5" s="20">
        <v>84</v>
      </c>
      <c r="E5" s="20">
        <v>236</v>
      </c>
      <c r="F5" s="30">
        <f t="shared" si="0"/>
        <v>320</v>
      </c>
      <c r="G5" s="26" t="str">
        <f>VLOOKUP(C5,tisk!$E$3:$Q$50,13,0)</f>
        <v>Rychnov nad Kněžnou</v>
      </c>
    </row>
    <row r="6" spans="1:7" s="2" customFormat="1" ht="18.75" x14ac:dyDescent="0.3">
      <c r="A6" s="32" t="s">
        <v>11</v>
      </c>
      <c r="B6" s="23" t="s">
        <v>101</v>
      </c>
      <c r="C6" s="20" t="s">
        <v>95</v>
      </c>
      <c r="D6" s="20">
        <v>98</v>
      </c>
      <c r="E6" s="20">
        <v>214</v>
      </c>
      <c r="F6" s="30">
        <f t="shared" si="0"/>
        <v>312</v>
      </c>
      <c r="G6" s="26" t="str">
        <f>VLOOKUP(C6,tisk!$E$3:$Q$50,13,0)</f>
        <v>Ústí nad Orlicí</v>
      </c>
    </row>
    <row r="7" spans="1:7" s="2" customFormat="1" ht="18.75" x14ac:dyDescent="0.3">
      <c r="A7" s="32" t="s">
        <v>56</v>
      </c>
      <c r="B7" s="23" t="s">
        <v>348</v>
      </c>
      <c r="C7" s="20" t="s">
        <v>349</v>
      </c>
      <c r="D7" s="20">
        <v>77</v>
      </c>
      <c r="E7" s="20">
        <v>210</v>
      </c>
      <c r="F7" s="30">
        <f t="shared" si="0"/>
        <v>287</v>
      </c>
      <c r="G7" s="26" t="str">
        <f>VLOOKUP(C7,tisk!$E$3:$Q$50,13,0)</f>
        <v>Praha-západ</v>
      </c>
    </row>
    <row r="8" spans="1:7" s="2" customFormat="1" ht="18.75" x14ac:dyDescent="0.3">
      <c r="A8" s="32" t="s">
        <v>463</v>
      </c>
      <c r="B8" s="23" t="s">
        <v>313</v>
      </c>
      <c r="C8" s="20" t="s">
        <v>314</v>
      </c>
      <c r="D8" s="20">
        <v>73</v>
      </c>
      <c r="E8" s="20">
        <v>203</v>
      </c>
      <c r="F8" s="30">
        <f t="shared" si="0"/>
        <v>276</v>
      </c>
      <c r="G8" s="26" t="str">
        <f>VLOOKUP(C8,tisk!$E$3:$Q$50,13,0)</f>
        <v>Náchod</v>
      </c>
    </row>
    <row r="9" spans="1:7" s="2" customFormat="1" ht="18.75" x14ac:dyDescent="0.3">
      <c r="A9" s="32" t="s">
        <v>55</v>
      </c>
      <c r="B9" s="23" t="s">
        <v>211</v>
      </c>
      <c r="C9" s="20" t="s">
        <v>212</v>
      </c>
      <c r="D9" s="20">
        <v>66</v>
      </c>
      <c r="E9" s="20">
        <v>209</v>
      </c>
      <c r="F9" s="30">
        <f t="shared" si="0"/>
        <v>275</v>
      </c>
      <c r="G9" s="26" t="str">
        <f>VLOOKUP(C9,tisk!$E$3:$Q$50,13,0)</f>
        <v>Vsetín</v>
      </c>
    </row>
    <row r="10" spans="1:7" s="2" customFormat="1" ht="18.75" x14ac:dyDescent="0.3">
      <c r="A10" s="32" t="s">
        <v>464</v>
      </c>
      <c r="B10" s="23" t="s">
        <v>242</v>
      </c>
      <c r="C10" s="20" t="s">
        <v>243</v>
      </c>
      <c r="D10" s="20">
        <v>66</v>
      </c>
      <c r="E10" s="20">
        <v>195</v>
      </c>
      <c r="F10" s="30">
        <f t="shared" si="0"/>
        <v>261</v>
      </c>
      <c r="G10" s="26" t="str">
        <f>VLOOKUP(C10,tisk!$E$3:$Q$50,13,0)</f>
        <v>Nový Jičín</v>
      </c>
    </row>
    <row r="11" spans="1:7" s="2" customFormat="1" ht="18.75" x14ac:dyDescent="0.3">
      <c r="A11" s="32" t="s">
        <v>465</v>
      </c>
      <c r="B11" s="23" t="s">
        <v>382</v>
      </c>
      <c r="C11" s="20" t="s">
        <v>383</v>
      </c>
      <c r="D11" s="20">
        <v>75</v>
      </c>
      <c r="E11" s="20">
        <v>180</v>
      </c>
      <c r="F11" s="30">
        <f t="shared" si="0"/>
        <v>255</v>
      </c>
      <c r="G11" s="26" t="str">
        <f>VLOOKUP(C11,tisk!$E$3:$Q$50,13,0)</f>
        <v>Rakovník</v>
      </c>
    </row>
    <row r="12" spans="1:7" s="2" customFormat="1" ht="18.75" x14ac:dyDescent="0.3">
      <c r="A12" s="32" t="s">
        <v>466</v>
      </c>
      <c r="B12" s="23" t="s">
        <v>204</v>
      </c>
      <c r="C12" s="20" t="s">
        <v>327</v>
      </c>
      <c r="D12" s="20">
        <v>88</v>
      </c>
      <c r="E12" s="20">
        <v>163</v>
      </c>
      <c r="F12" s="30">
        <f t="shared" si="0"/>
        <v>251</v>
      </c>
      <c r="G12" s="26" t="str">
        <f>VLOOKUP(C12,tisk!$E$3:$Q$50,13,0)</f>
        <v>Zlín</v>
      </c>
    </row>
    <row r="13" spans="1:7" s="2" customFormat="1" ht="18.75" x14ac:dyDescent="0.3">
      <c r="A13" s="32" t="s">
        <v>467</v>
      </c>
      <c r="B13" s="23" t="s">
        <v>154</v>
      </c>
      <c r="C13" s="20" t="s">
        <v>164</v>
      </c>
      <c r="D13" s="20">
        <v>82</v>
      </c>
      <c r="E13" s="20">
        <v>166</v>
      </c>
      <c r="F13" s="30">
        <f t="shared" si="0"/>
        <v>248</v>
      </c>
      <c r="G13" s="26" t="str">
        <f>VLOOKUP(C13,tisk!$E$3:$Q$50,13,0)</f>
        <v>Olomouc</v>
      </c>
    </row>
    <row r="14" spans="1:7" s="2" customFormat="1" ht="18.75" x14ac:dyDescent="0.3">
      <c r="A14" s="32" t="s">
        <v>104</v>
      </c>
      <c r="B14" s="23" t="s">
        <v>266</v>
      </c>
      <c r="C14" s="20" t="s">
        <v>267</v>
      </c>
      <c r="D14" s="20">
        <v>80</v>
      </c>
      <c r="E14" s="20">
        <v>166</v>
      </c>
      <c r="F14" s="30">
        <f t="shared" si="0"/>
        <v>246</v>
      </c>
      <c r="G14" s="26" t="str">
        <f>VLOOKUP(C14,tisk!$E$3:$Q$50,13,0)</f>
        <v>Plzeň</v>
      </c>
    </row>
    <row r="15" spans="1:7" s="2" customFormat="1" ht="18.75" x14ac:dyDescent="0.3">
      <c r="A15" s="32" t="s">
        <v>468</v>
      </c>
      <c r="B15" s="23" t="s">
        <v>105</v>
      </c>
      <c r="C15" s="20" t="s">
        <v>106</v>
      </c>
      <c r="D15" s="20">
        <v>70</v>
      </c>
      <c r="E15" s="20">
        <v>174</v>
      </c>
      <c r="F15" s="30">
        <f t="shared" si="0"/>
        <v>244</v>
      </c>
      <c r="G15" s="26" t="str">
        <f>VLOOKUP(C15,tisk!$E$3:$Q$50,13,0)</f>
        <v>Zlín</v>
      </c>
    </row>
    <row r="16" spans="1:7" s="2" customFormat="1" ht="18.75" x14ac:dyDescent="0.3">
      <c r="A16" s="32" t="s">
        <v>469</v>
      </c>
      <c r="B16" s="23" t="s">
        <v>139</v>
      </c>
      <c r="C16" s="20" t="s">
        <v>140</v>
      </c>
      <c r="D16" s="20">
        <v>73</v>
      </c>
      <c r="E16" s="20">
        <v>171</v>
      </c>
      <c r="F16" s="30">
        <f t="shared" si="0"/>
        <v>244</v>
      </c>
      <c r="G16" s="26" t="str">
        <f>VLOOKUP(C16,tisk!$E$3:$Q$50,13,0)</f>
        <v>Přerov</v>
      </c>
    </row>
    <row r="17" spans="1:7" s="2" customFormat="1" ht="18.75" x14ac:dyDescent="0.3">
      <c r="A17" s="32" t="s">
        <v>470</v>
      </c>
      <c r="B17" s="23" t="s">
        <v>162</v>
      </c>
      <c r="C17" s="20" t="s">
        <v>163</v>
      </c>
      <c r="D17" s="20">
        <v>67</v>
      </c>
      <c r="E17" s="20">
        <v>176</v>
      </c>
      <c r="F17" s="30">
        <f t="shared" si="0"/>
        <v>243</v>
      </c>
      <c r="G17" s="26" t="str">
        <f>VLOOKUP(C17,tisk!$E$3:$Q$50,13,0)</f>
        <v>Pardubice</v>
      </c>
    </row>
    <row r="18" spans="1:7" s="2" customFormat="1" ht="18.75" x14ac:dyDescent="0.3">
      <c r="A18" s="32" t="s">
        <v>471</v>
      </c>
      <c r="B18" s="23" t="s">
        <v>78</v>
      </c>
      <c r="C18" s="20" t="s">
        <v>79</v>
      </c>
      <c r="D18" s="20">
        <v>64</v>
      </c>
      <c r="E18" s="20">
        <v>173</v>
      </c>
      <c r="F18" s="30">
        <f t="shared" si="0"/>
        <v>237</v>
      </c>
      <c r="G18" s="26" t="str">
        <f>VLOOKUP(C18,tisk!$E$3:$Q$50,13,0)</f>
        <v>Liberec</v>
      </c>
    </row>
    <row r="19" spans="1:7" s="2" customFormat="1" ht="18.75" x14ac:dyDescent="0.3">
      <c r="A19" s="32" t="s">
        <v>472</v>
      </c>
      <c r="B19" s="23" t="s">
        <v>57</v>
      </c>
      <c r="C19" s="20" t="s">
        <v>58</v>
      </c>
      <c r="D19" s="20">
        <v>63</v>
      </c>
      <c r="E19" s="20">
        <v>172</v>
      </c>
      <c r="F19" s="30">
        <f t="shared" si="0"/>
        <v>235</v>
      </c>
      <c r="G19" s="26" t="str">
        <f>VLOOKUP(C19,tisk!$E$3:$Q$50,13,0)</f>
        <v>Benešov</v>
      </c>
    </row>
    <row r="20" spans="1:7" s="2" customFormat="1" ht="18.75" x14ac:dyDescent="0.3">
      <c r="A20" s="32" t="s">
        <v>473</v>
      </c>
      <c r="B20" s="23" t="s">
        <v>130</v>
      </c>
      <c r="C20" s="20" t="s">
        <v>131</v>
      </c>
      <c r="D20" s="20">
        <v>68</v>
      </c>
      <c r="E20" s="20">
        <v>167</v>
      </c>
      <c r="F20" s="30">
        <f t="shared" si="0"/>
        <v>235</v>
      </c>
      <c r="G20" s="26" t="str">
        <f>VLOOKUP(C20,tisk!$E$3:$Q$50,13,0)</f>
        <v>Klatovy</v>
      </c>
    </row>
    <row r="21" spans="1:7" s="2" customFormat="1" ht="18.75" x14ac:dyDescent="0.3">
      <c r="A21" s="32" t="s">
        <v>474</v>
      </c>
      <c r="B21" s="23" t="s">
        <v>220</v>
      </c>
      <c r="C21" s="20" t="s">
        <v>221</v>
      </c>
      <c r="D21" s="20">
        <v>78</v>
      </c>
      <c r="E21" s="20">
        <v>155</v>
      </c>
      <c r="F21" s="30">
        <f t="shared" si="0"/>
        <v>233</v>
      </c>
      <c r="G21" s="26" t="str">
        <f>VLOOKUP(C21,tisk!$E$3:$Q$50,13,0)</f>
        <v>Olomouc</v>
      </c>
    </row>
    <row r="22" spans="1:7" s="2" customFormat="1" ht="18.75" x14ac:dyDescent="0.3">
      <c r="A22" s="32" t="s">
        <v>475</v>
      </c>
      <c r="B22" s="23" t="s">
        <v>27</v>
      </c>
      <c r="C22" s="20" t="s">
        <v>28</v>
      </c>
      <c r="D22" s="20">
        <v>68</v>
      </c>
      <c r="E22" s="20">
        <v>162</v>
      </c>
      <c r="F22" s="30">
        <f t="shared" si="0"/>
        <v>230</v>
      </c>
      <c r="G22" s="26" t="str">
        <f>VLOOKUP(C22,tisk!$E$3:$Q$50,13,0)</f>
        <v>Trutnov</v>
      </c>
    </row>
    <row r="23" spans="1:7" s="2" customFormat="1" ht="18.75" x14ac:dyDescent="0.3">
      <c r="A23" s="32" t="s">
        <v>476</v>
      </c>
      <c r="B23" s="23" t="s">
        <v>225</v>
      </c>
      <c r="C23" s="20" t="s">
        <v>259</v>
      </c>
      <c r="D23" s="20">
        <v>76</v>
      </c>
      <c r="E23" s="20">
        <v>154</v>
      </c>
      <c r="F23" s="30">
        <f t="shared" si="0"/>
        <v>230</v>
      </c>
      <c r="G23" s="26" t="str">
        <f>VLOOKUP(C23,tisk!$E$3:$Q$50,13,0)</f>
        <v>Nymburk</v>
      </c>
    </row>
    <row r="24" spans="1:7" s="2" customFormat="1" ht="18.75" x14ac:dyDescent="0.3">
      <c r="A24" s="32" t="s">
        <v>477</v>
      </c>
      <c r="B24" s="23" t="s">
        <v>225</v>
      </c>
      <c r="C24" s="20" t="s">
        <v>226</v>
      </c>
      <c r="D24" s="20">
        <v>69</v>
      </c>
      <c r="E24" s="20">
        <v>157</v>
      </c>
      <c r="F24" s="30">
        <f t="shared" si="0"/>
        <v>226</v>
      </c>
      <c r="G24" s="26" t="str">
        <f>VLOOKUP(C24,tisk!$E$3:$Q$50,13,0)</f>
        <v>Svitavy</v>
      </c>
    </row>
    <row r="25" spans="1:7" s="2" customFormat="1" ht="18.75" x14ac:dyDescent="0.3">
      <c r="A25" s="32" t="s">
        <v>478</v>
      </c>
      <c r="B25" s="23" t="s">
        <v>70</v>
      </c>
      <c r="C25" s="20" t="s">
        <v>71</v>
      </c>
      <c r="D25" s="20">
        <v>63</v>
      </c>
      <c r="E25" s="20">
        <v>162</v>
      </c>
      <c r="F25" s="30">
        <f t="shared" si="0"/>
        <v>225</v>
      </c>
      <c r="G25" s="26" t="str">
        <f>VLOOKUP(C25,tisk!$E$3:$Q$50,13,0)</f>
        <v>Benešov</v>
      </c>
    </row>
    <row r="26" spans="1:7" s="2" customFormat="1" ht="18.75" x14ac:dyDescent="0.3">
      <c r="A26" s="32" t="s">
        <v>479</v>
      </c>
      <c r="B26" s="23" t="s">
        <v>186</v>
      </c>
      <c r="C26" s="20" t="s">
        <v>187</v>
      </c>
      <c r="D26" s="20">
        <v>75</v>
      </c>
      <c r="E26" s="20">
        <v>150</v>
      </c>
      <c r="F26" s="30">
        <f t="shared" si="0"/>
        <v>225</v>
      </c>
      <c r="G26" s="26" t="str">
        <f>VLOOKUP(C26,tisk!$E$3:$Q$50,13,0)</f>
        <v>Benešov</v>
      </c>
    </row>
    <row r="27" spans="1:7" s="2" customFormat="1" ht="18.75" x14ac:dyDescent="0.3">
      <c r="A27" s="32" t="s">
        <v>480</v>
      </c>
      <c r="B27" s="23" t="s">
        <v>148</v>
      </c>
      <c r="C27" s="20" t="s">
        <v>149</v>
      </c>
      <c r="D27" s="20">
        <v>74</v>
      </c>
      <c r="E27" s="20">
        <v>147</v>
      </c>
      <c r="F27" s="30">
        <f t="shared" si="0"/>
        <v>221</v>
      </c>
      <c r="G27" s="26" t="str">
        <f>VLOOKUP(C27,tisk!$E$3:$Q$50,13,0)</f>
        <v>Blansko</v>
      </c>
    </row>
    <row r="28" spans="1:7" s="2" customFormat="1" ht="18.75" x14ac:dyDescent="0.3">
      <c r="A28" s="32" t="s">
        <v>481</v>
      </c>
      <c r="B28" s="23" t="s">
        <v>204</v>
      </c>
      <c r="C28" s="20" t="s">
        <v>252</v>
      </c>
      <c r="D28" s="20">
        <v>66</v>
      </c>
      <c r="E28" s="20">
        <v>152</v>
      </c>
      <c r="F28" s="30">
        <f t="shared" si="0"/>
        <v>218</v>
      </c>
      <c r="G28" s="26" t="str">
        <f>VLOOKUP(C28,tisk!$E$3:$Q$50,13,0)</f>
        <v>Nymburk</v>
      </c>
    </row>
    <row r="29" spans="1:7" s="2" customFormat="1" ht="18.75" x14ac:dyDescent="0.3">
      <c r="A29" s="32" t="s">
        <v>482</v>
      </c>
      <c r="B29" s="23" t="s">
        <v>275</v>
      </c>
      <c r="C29" s="20" t="s">
        <v>276</v>
      </c>
      <c r="D29" s="20">
        <v>73</v>
      </c>
      <c r="E29" s="20">
        <v>139</v>
      </c>
      <c r="F29" s="30">
        <f t="shared" si="0"/>
        <v>212</v>
      </c>
      <c r="G29" s="26" t="str">
        <f>VLOOKUP(C29,tisk!$E$3:$Q$50,13,0)</f>
        <v>Plzeň</v>
      </c>
    </row>
    <row r="30" spans="1:7" s="2" customFormat="1" ht="18.75" x14ac:dyDescent="0.3">
      <c r="A30" s="32" t="s">
        <v>483</v>
      </c>
      <c r="B30" s="23" t="s">
        <v>197</v>
      </c>
      <c r="C30" s="20" t="s">
        <v>198</v>
      </c>
      <c r="D30" s="20">
        <v>59</v>
      </c>
      <c r="E30" s="20">
        <v>151</v>
      </c>
      <c r="F30" s="30">
        <f t="shared" si="0"/>
        <v>210</v>
      </c>
      <c r="G30" s="26" t="str">
        <f>VLOOKUP(C30,tisk!$E$3:$Q$50,13,0)</f>
        <v>Blansko</v>
      </c>
    </row>
    <row r="31" spans="1:7" s="2" customFormat="1" ht="18.75" x14ac:dyDescent="0.3">
      <c r="A31" s="32" t="s">
        <v>484</v>
      </c>
      <c r="B31" s="23" t="s">
        <v>279</v>
      </c>
      <c r="C31" s="20" t="s">
        <v>289</v>
      </c>
      <c r="D31" s="20">
        <v>49</v>
      </c>
      <c r="E31" s="20">
        <v>152</v>
      </c>
      <c r="F31" s="30">
        <f t="shared" si="0"/>
        <v>201</v>
      </c>
      <c r="G31" s="26" t="str">
        <f>VLOOKUP(C31,tisk!$E$3:$Q$50,13,0)</f>
        <v>Hodonín</v>
      </c>
    </row>
    <row r="32" spans="1:7" s="2" customFormat="1" ht="18.75" x14ac:dyDescent="0.3">
      <c r="A32" s="32" t="s">
        <v>485</v>
      </c>
      <c r="B32" s="23" t="s">
        <v>279</v>
      </c>
      <c r="C32" s="20" t="s">
        <v>280</v>
      </c>
      <c r="D32" s="20">
        <v>61</v>
      </c>
      <c r="E32" s="20">
        <v>139</v>
      </c>
      <c r="F32" s="30">
        <f t="shared" si="0"/>
        <v>200</v>
      </c>
      <c r="G32" s="26" t="str">
        <f>VLOOKUP(C32,tisk!$E$3:$Q$50,13,0)</f>
        <v>Písek</v>
      </c>
    </row>
    <row r="33" spans="1:7" s="2" customFormat="1" ht="18.75" x14ac:dyDescent="0.3">
      <c r="A33" s="32" t="s">
        <v>486</v>
      </c>
      <c r="B33" s="23" t="s">
        <v>232</v>
      </c>
      <c r="C33" s="20" t="s">
        <v>408</v>
      </c>
      <c r="D33" s="20">
        <v>73</v>
      </c>
      <c r="E33" s="20">
        <v>124</v>
      </c>
      <c r="F33" s="30">
        <f t="shared" si="0"/>
        <v>197</v>
      </c>
      <c r="G33" s="26" t="str">
        <f>VLOOKUP(C33,tisk!$E$3:$Q$50,13,0)</f>
        <v>Náchod</v>
      </c>
    </row>
    <row r="34" spans="1:7" s="2" customFormat="1" ht="18.75" x14ac:dyDescent="0.3">
      <c r="A34" s="32" t="s">
        <v>487</v>
      </c>
      <c r="B34" s="23" t="s">
        <v>45</v>
      </c>
      <c r="C34" s="20" t="s">
        <v>298</v>
      </c>
      <c r="D34" s="20">
        <v>76</v>
      </c>
      <c r="E34" s="20">
        <v>119</v>
      </c>
      <c r="F34" s="30">
        <f t="shared" si="0"/>
        <v>195</v>
      </c>
      <c r="G34" s="26" t="str">
        <f>VLOOKUP(C34,tisk!$E$3:$Q$50,13,0)</f>
        <v>Kolín</v>
      </c>
    </row>
    <row r="35" spans="1:7" s="2" customFormat="1" ht="18.75" x14ac:dyDescent="0.3">
      <c r="A35" s="32" t="s">
        <v>488</v>
      </c>
      <c r="B35" s="23" t="s">
        <v>123</v>
      </c>
      <c r="C35" s="20" t="s">
        <v>124</v>
      </c>
      <c r="D35" s="20">
        <v>60</v>
      </c>
      <c r="E35" s="20">
        <v>126</v>
      </c>
      <c r="F35" s="30">
        <f t="shared" si="0"/>
        <v>186</v>
      </c>
      <c r="G35" s="26" t="str">
        <f>VLOOKUP(C35,tisk!$E$3:$Q$50,13,0)</f>
        <v>Třebíč</v>
      </c>
    </row>
    <row r="36" spans="1:7" s="2" customFormat="1" ht="18.75" x14ac:dyDescent="0.3">
      <c r="A36" s="32" t="s">
        <v>489</v>
      </c>
      <c r="B36" s="23" t="s">
        <v>114</v>
      </c>
      <c r="C36" s="20" t="s">
        <v>115</v>
      </c>
      <c r="D36" s="20">
        <v>55</v>
      </c>
      <c r="E36" s="20">
        <v>130</v>
      </c>
      <c r="F36" s="30">
        <f t="shared" si="0"/>
        <v>185</v>
      </c>
      <c r="G36" s="26" t="str">
        <f>VLOOKUP(C36,tisk!$E$3:$Q$50,13,0)</f>
        <v>Třebíč</v>
      </c>
    </row>
    <row r="37" spans="1:7" s="2" customFormat="1" ht="18.75" x14ac:dyDescent="0.3">
      <c r="A37" s="32" t="s">
        <v>490</v>
      </c>
      <c r="B37" s="23" t="s">
        <v>232</v>
      </c>
      <c r="C37" s="20" t="s">
        <v>341</v>
      </c>
      <c r="D37" s="20">
        <v>56</v>
      </c>
      <c r="E37" s="20">
        <v>122</v>
      </c>
      <c r="F37" s="30">
        <v>178</v>
      </c>
      <c r="G37" s="26" t="str">
        <f>VLOOKUP(C37,tisk!$E$3:$Q$50,13,0)</f>
        <v>Rakovník</v>
      </c>
    </row>
    <row r="38" spans="1:7" s="2" customFormat="1" ht="18.75" x14ac:dyDescent="0.3">
      <c r="A38" s="32" t="s">
        <v>491</v>
      </c>
      <c r="B38" s="23" t="s">
        <v>94</v>
      </c>
      <c r="C38" s="20" t="s">
        <v>95</v>
      </c>
      <c r="D38" s="20">
        <v>76</v>
      </c>
      <c r="E38" s="20">
        <v>102</v>
      </c>
      <c r="F38" s="30">
        <f>SUM(D38:E38)</f>
        <v>178</v>
      </c>
      <c r="G38" s="26" t="str">
        <f>VLOOKUP(C38,tisk!$E$3:$Q$50,13,0)</f>
        <v>Ústí nad Orlicí</v>
      </c>
    </row>
    <row r="39" spans="1:7" s="2" customFormat="1" ht="18.75" x14ac:dyDescent="0.3">
      <c r="A39" s="32" t="s">
        <v>492</v>
      </c>
      <c r="B39" s="23" t="s">
        <v>190</v>
      </c>
      <c r="C39" s="20" t="s">
        <v>8</v>
      </c>
      <c r="D39" s="20">
        <v>65</v>
      </c>
      <c r="E39" s="20">
        <v>106</v>
      </c>
      <c r="F39" s="30">
        <v>171</v>
      </c>
      <c r="G39" s="26" t="str">
        <f>VLOOKUP(C39,tisk!$E$3:$Q$50,13,0)</f>
        <v>Olomouc</v>
      </c>
    </row>
    <row r="40" spans="1:7" s="2" customFormat="1" ht="18.75" x14ac:dyDescent="0.3">
      <c r="A40" s="32" t="s">
        <v>493</v>
      </c>
      <c r="B40" s="23" t="s">
        <v>204</v>
      </c>
      <c r="C40" s="20" t="s">
        <v>205</v>
      </c>
      <c r="D40" s="20">
        <v>60</v>
      </c>
      <c r="E40" s="20">
        <v>109</v>
      </c>
      <c r="F40" s="30">
        <v>169</v>
      </c>
      <c r="G40" s="26" t="str">
        <f>VLOOKUP(C40,tisk!$E$3:$Q$50,13,0)</f>
        <v>OMS Praha 3</v>
      </c>
    </row>
    <row r="41" spans="1:7" s="2" customFormat="1" ht="18.75" x14ac:dyDescent="0.3">
      <c r="A41" s="32" t="s">
        <v>494</v>
      </c>
      <c r="B41" s="23" t="s">
        <v>45</v>
      </c>
      <c r="C41" s="20" t="s">
        <v>46</v>
      </c>
      <c r="D41" s="20">
        <v>47</v>
      </c>
      <c r="E41" s="20">
        <v>116</v>
      </c>
      <c r="F41" s="30">
        <v>163</v>
      </c>
      <c r="G41" s="26" t="str">
        <f>VLOOKUP(C41,tisk!$E$3:$Q$50,13,0)</f>
        <v>Benešov</v>
      </c>
    </row>
    <row r="42" spans="1:7" s="2" customFormat="1" ht="18.75" x14ac:dyDescent="0.3">
      <c r="A42" s="32" t="s">
        <v>495</v>
      </c>
      <c r="B42" s="23" t="s">
        <v>320</v>
      </c>
      <c r="C42" s="20" t="s">
        <v>321</v>
      </c>
      <c r="D42" s="20">
        <v>45</v>
      </c>
      <c r="E42" s="20">
        <v>116</v>
      </c>
      <c r="F42" s="30">
        <v>161</v>
      </c>
      <c r="G42" s="26" t="str">
        <f>VLOOKUP(C42,tisk!$E$3:$Q$50,13,0)</f>
        <v>Benešov</v>
      </c>
    </row>
    <row r="43" spans="1:7" s="2" customFormat="1" ht="18.75" x14ac:dyDescent="0.3">
      <c r="A43" s="32" t="s">
        <v>496</v>
      </c>
      <c r="B43" s="23" t="s">
        <v>85</v>
      </c>
      <c r="C43" s="20" t="s">
        <v>86</v>
      </c>
      <c r="D43" s="20">
        <v>74</v>
      </c>
      <c r="E43" s="20">
        <v>79</v>
      </c>
      <c r="F43" s="30">
        <v>153</v>
      </c>
      <c r="G43" s="26" t="str">
        <f>VLOOKUP(C43,tisk!$E$3:$Q$50,13,0)</f>
        <v>Znojmo</v>
      </c>
    </row>
    <row r="44" spans="1:7" s="2" customFormat="1" ht="18.75" x14ac:dyDescent="0.3">
      <c r="A44" s="32" t="s">
        <v>497</v>
      </c>
      <c r="B44" s="23" t="s">
        <v>305</v>
      </c>
      <c r="C44" s="20" t="s">
        <v>306</v>
      </c>
      <c r="D44" s="20">
        <v>61</v>
      </c>
      <c r="E44" s="20">
        <v>88</v>
      </c>
      <c r="F44" s="30">
        <v>149</v>
      </c>
      <c r="G44" s="26" t="str">
        <f>VLOOKUP(C44,tisk!$E$3:$Q$50,13,0)</f>
        <v>Olomouc</v>
      </c>
    </row>
    <row r="45" spans="1:7" s="2" customFormat="1" ht="18.75" x14ac:dyDescent="0.3">
      <c r="A45" s="32" t="s">
        <v>498</v>
      </c>
      <c r="B45" s="23" t="s">
        <v>232</v>
      </c>
      <c r="C45" s="20" t="s">
        <v>233</v>
      </c>
      <c r="D45" s="20">
        <v>36</v>
      </c>
      <c r="E45" s="20">
        <v>107</v>
      </c>
      <c r="F45" s="30">
        <v>143</v>
      </c>
      <c r="G45" s="26" t="str">
        <f>VLOOKUP(C45,tisk!$E$3:$Q$50,13,0)</f>
        <v>České Budějovice</v>
      </c>
    </row>
    <row r="46" spans="1:7" s="2" customFormat="1" ht="18.75" x14ac:dyDescent="0.3">
      <c r="A46" s="32" t="s">
        <v>499</v>
      </c>
      <c r="B46" s="23" t="s">
        <v>8</v>
      </c>
      <c r="C46" s="20" t="s">
        <v>9</v>
      </c>
      <c r="D46" s="20">
        <v>50</v>
      </c>
      <c r="E46" s="20">
        <v>89</v>
      </c>
      <c r="F46" s="30">
        <v>139</v>
      </c>
      <c r="G46" s="26" t="str">
        <f>VLOOKUP(C46,tisk!$E$3:$Q$50,13,0)</f>
        <v>Nymburk</v>
      </c>
    </row>
    <row r="47" spans="1:7" s="2" customFormat="1" ht="18.75" x14ac:dyDescent="0.3">
      <c r="A47" s="32" t="s">
        <v>500</v>
      </c>
      <c r="B47" s="23" t="s">
        <v>333</v>
      </c>
      <c r="C47" s="20" t="s">
        <v>327</v>
      </c>
      <c r="D47" s="20">
        <v>43</v>
      </c>
      <c r="E47" s="20">
        <v>71</v>
      </c>
      <c r="F47" s="30">
        <v>114</v>
      </c>
      <c r="G47" s="26" t="str">
        <f>VLOOKUP(C47,tisk!$E$3:$Q$50,13,0)</f>
        <v>Zlín</v>
      </c>
    </row>
    <row r="48" spans="1:7" s="2" customFormat="1" ht="18.75" x14ac:dyDescent="0.3">
      <c r="A48" s="32" t="s">
        <v>501</v>
      </c>
      <c r="B48" s="23" t="s">
        <v>336</v>
      </c>
      <c r="C48" s="20" t="s">
        <v>337</v>
      </c>
      <c r="D48" s="20">
        <v>43</v>
      </c>
      <c r="E48" s="20">
        <v>57</v>
      </c>
      <c r="F48" s="30">
        <v>100</v>
      </c>
      <c r="G48" s="26" t="str">
        <f>VLOOKUP(C48,tisk!$E$3:$Q$50,13,0)</f>
        <v>Vsetín</v>
      </c>
    </row>
    <row r="49" spans="1:7" s="2" customFormat="1" ht="19.5" thickBot="1" x14ac:dyDescent="0.35">
      <c r="A49" s="33" t="s">
        <v>502</v>
      </c>
      <c r="B49" s="24" t="s">
        <v>36</v>
      </c>
      <c r="C49" s="22" t="s">
        <v>37</v>
      </c>
      <c r="D49" s="22">
        <v>71</v>
      </c>
      <c r="E49" s="22"/>
      <c r="F49" s="31">
        <v>71</v>
      </c>
      <c r="G49" s="27" t="str">
        <f>VLOOKUP(C49,tisk!$E$3:$Q$50,13,0)</f>
        <v>Blansko</v>
      </c>
    </row>
    <row r="51" spans="1:7" x14ac:dyDescent="0.25">
      <c r="B51" s="18"/>
    </row>
  </sheetData>
  <sortState xmlns:xlrd2="http://schemas.microsoft.com/office/spreadsheetml/2017/richdata2" ref="A3:G49">
    <sortCondition descending="1" ref="F3:F49"/>
    <sortCondition descending="1" ref="E3:E49"/>
  </sortState>
  <phoneticPr fontId="2" type="noConversion"/>
  <pageMargins left="0.7086614173228347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A</vt:lpstr>
      <vt:lpstr>tisk</vt:lpstr>
      <vt:lpstr>střelba</vt:lpstr>
      <vt:lpstr>List2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jakesova</dc:creator>
  <cp:lastModifiedBy>Pařil Ladislav</cp:lastModifiedBy>
  <cp:lastPrinted>2023-08-04T08:51:35Z</cp:lastPrinted>
  <dcterms:created xsi:type="dcterms:W3CDTF">2015-06-05T18:19:34Z</dcterms:created>
  <dcterms:modified xsi:type="dcterms:W3CDTF">2023-08-14T08:21:22Z</dcterms:modified>
</cp:coreProperties>
</file>